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1505" windowHeight="7725" tabRatio="825" firstSheet="1" activeTab="4"/>
  </bookViews>
  <sheets>
    <sheet name="İKİS YATIRIM TEKLİF TABLOSU KUR" sheetId="1" r:id="rId1"/>
    <sheet name="2015 YATIRIM İLAVE İHTİYAÇ " sheetId="2" r:id="rId2"/>
    <sheet name="2015 YATIRIM İLAVE İHTİYAÇ" sheetId="3" r:id="rId3"/>
    <sheet name="2015-2017 PROJE BAZ.YAT.TEKLİFİ" sheetId="4" r:id="rId4"/>
    <sheet name="2015-2017 YATIRIM TEKLİFİ EKO." sheetId="5" r:id="rId5"/>
    <sheet name="TABLO-1 DKH.KURUM TEK." sheetId="6" r:id="rId6"/>
    <sheet name="TABLO-2 YAT.PRJ.LİS.KURUM TEKLİ" sheetId="7" r:id="rId7"/>
    <sheet name="YATIRIM TEKLİF TABLOSU KURM TEK" sheetId="8" r:id="rId8"/>
    <sheet name="YATIRIM TEKLİF TABLOSU KURM ÖRN" sheetId="9" r:id="rId9"/>
    <sheet name="TABLO-4 YAT.PRJ.STR.PLN.-PER.PR" sheetId="10" r:id="rId10"/>
    <sheet name="TABLO-4 YAT.PRJ.STR.PLN.-PER.ÖR" sheetId="11" r:id="rId11"/>
  </sheets>
  <externalReferences>
    <externalReference r:id="rId14"/>
  </externalReferences>
  <definedNames>
    <definedName name="_xlnm.Print_Titles" localSheetId="2">'2015 YATIRIM İLAVE İHTİYAÇ'!$1:$6</definedName>
    <definedName name="_xlnm.Print_Titles" localSheetId="3">'2015-2017 PROJE BAZ.YAT.TEKLİFİ'!$1:$6</definedName>
    <definedName name="_xlnm.Print_Titles" localSheetId="4">'2015-2017 YATIRIM TEKLİFİ EKO.'!$1:$2</definedName>
  </definedNames>
  <calcPr fullCalcOnLoad="1"/>
</workbook>
</file>

<file path=xl/sharedStrings.xml><?xml version="1.0" encoding="utf-8"?>
<sst xmlns="http://schemas.openxmlformats.org/spreadsheetml/2006/main" count="4509" uniqueCount="1054">
  <si>
    <t>06.6</t>
  </si>
  <si>
    <t>MENKUL MALLARIN BÜYÜK ONARIM GİDERLERİ</t>
  </si>
  <si>
    <t>06.3</t>
  </si>
  <si>
    <t>GAYRİ MADDİ HAK ALIMLARI</t>
  </si>
  <si>
    <t>Diğer (SKS ) DESTEK ÜNİV.YAT</t>
  </si>
  <si>
    <t>Diğer Mefruşatı Alımları</t>
  </si>
  <si>
    <t>İşyeri Mak.Teç. Alm.</t>
  </si>
  <si>
    <t>06.5</t>
  </si>
  <si>
    <t>GAYRİMENKUL SERMAYE ÜRETİM GİDERLERİ</t>
  </si>
  <si>
    <t>06.7</t>
  </si>
  <si>
    <t>"ÖZKAYNAK " bölümüne yatırım için kuruluşun dış proje kredisi dışındaki iç kaynaklardan karşıladığı dış harcama yazılacaktır.</t>
  </si>
  <si>
    <t>( 1 )</t>
  </si>
  <si>
    <t>( 2 )</t>
  </si>
  <si>
    <t>( 3 )</t>
  </si>
  <si>
    <t>I. GENEL BİLGİLER</t>
  </si>
  <si>
    <t>Proje Adı</t>
  </si>
  <si>
    <t>Yatırım Kategorisi</t>
  </si>
  <si>
    <t>Proje Uygulayıcısı Kuruluş Türü</t>
  </si>
  <si>
    <t>Proje Uygulayıcısı Kuruluş</t>
  </si>
  <si>
    <t>Projenin Durumu</t>
  </si>
  <si>
    <t>Proje No</t>
  </si>
  <si>
    <t>Proje Yeri</t>
  </si>
  <si>
    <t>Proje Türü</t>
  </si>
  <si>
    <t>Seçenekler</t>
  </si>
  <si>
    <t>Kamu Yatırım Programında Yer Alan Proje</t>
  </si>
  <si>
    <t>Özel Amaçlı Merkezi Programlardan (Köydes)</t>
  </si>
  <si>
    <t>Tamamı Yereldeki İdari Birimlerin Kaynaklarından</t>
  </si>
  <si>
    <t>Teşvik Belgeli Özel Sektör Yatırımı</t>
  </si>
  <si>
    <t>Uluslararası Kuruluşlardan (Dünya Bankası)</t>
  </si>
  <si>
    <t>Vatandaş - Devlet İşbirliği Kapsamında Yapılan</t>
  </si>
  <si>
    <t>Devam Eden Proje</t>
  </si>
  <si>
    <t>Yeni Proje</t>
  </si>
  <si>
    <t>(Birden Fazla Seçebilirsiniz)</t>
  </si>
  <si>
    <t>Beşiktaş</t>
  </si>
  <si>
    <t>Esenler</t>
  </si>
  <si>
    <t>Kadıköy</t>
  </si>
  <si>
    <t>Şişli</t>
  </si>
  <si>
    <t>Altyapı, Çevre Düzenlemesi</t>
  </si>
  <si>
    <t>Araştırma Geliştirme</t>
  </si>
  <si>
    <t xml:space="preserve">Bakım, Onarım, Tadilat </t>
  </si>
  <si>
    <t>Diğer</t>
  </si>
  <si>
    <t>GAYRİMENKUL BÜYÜK ONARIM GİDERLERİ</t>
  </si>
  <si>
    <t>Diğerleri</t>
  </si>
  <si>
    <t>Hizmet Binası (034 D.Paşa Kamp.Eğit.Binası)</t>
  </si>
  <si>
    <t>06.4</t>
  </si>
  <si>
    <t>GAYRİMENKUL ALIMLARI VE KAMULAŞTIRMA</t>
  </si>
  <si>
    <t>08.1.0.00</t>
  </si>
  <si>
    <t>Hizmet Tesisleri (031 Spor Tesisleri)</t>
  </si>
  <si>
    <t>06.9</t>
  </si>
  <si>
    <t>DİĞER SERMAYE GİDERLERİ</t>
  </si>
  <si>
    <t>ÖZEL ÖDENEK (DÖSE)</t>
  </si>
  <si>
    <t>Kimyevi Madde ile Kauçuk ve Plastik Ürün Alımları</t>
  </si>
  <si>
    <t>2008H035090</t>
  </si>
  <si>
    <t>06.2.2 HAMMADDE ALIMLARI</t>
  </si>
  <si>
    <t>06.2.2 HAMMADDE ALIMLARI TOPLAMI</t>
  </si>
  <si>
    <t>06.2.7 KİMYEVİ MADDE İLE KAUÇUK VE PLASTİK ÜRÜN ALIMLARI</t>
  </si>
  <si>
    <t>06.2.1 MÜŞAVİR FİRMA VE KİŞİLERE ÖDEMELER TOPLAMI</t>
  </si>
  <si>
    <t>06.2.7 KİMYEVİ MADDE İLE KAUÇUK VE PLASTİK ÜRÜN ALIMLARI TOPLAMI</t>
  </si>
  <si>
    <t>06.2.8 METAL ÜRÜNLERİ ALIMLARI</t>
  </si>
  <si>
    <t>06.2.8 METAL ÜRÜNLERİ ALIMLARI TOPLAMI</t>
  </si>
  <si>
    <t>06.2.9 DİĞER ALIMLAR</t>
  </si>
  <si>
    <t>06.2.9 DİĞER ALIMLAR TOPLAMI</t>
  </si>
  <si>
    <t>06.9.2 YOLLUK GİDERLERİ</t>
  </si>
  <si>
    <t>06.9.2 YOLLUK GİDERLERİ TOPLAMI</t>
  </si>
  <si>
    <t>06.9.9 DİĞER SERMAYE GİDERLERİ TOPLAMI</t>
  </si>
  <si>
    <t>06.9.9 DİĞER SERMAYE GİDERLERİ</t>
  </si>
  <si>
    <t>06.3 GAYRİ MADDİ HAK ALIMLARI TOPLAMI</t>
  </si>
  <si>
    <r>
      <t xml:space="preserve">YATIRIM TEKLİFLERİ TABLOSU </t>
    </r>
    <r>
      <rPr>
        <b/>
        <sz val="14"/>
        <color indexed="10"/>
        <rFont val="Arial Tur"/>
        <family val="0"/>
      </rPr>
      <t>(YENİ TEKLİF EDİLECEK PROJELER İÇİN)</t>
    </r>
  </si>
  <si>
    <t>(1) 2010 yılı yatırım projelerinin stratejik plan ve 2010 yılı performans programında yer alan ilgili amaç, hedef ve performans hedefi numaraları/kodları gösterilecektir.</t>
  </si>
  <si>
    <r>
      <t xml:space="preserve">Kampüs Altyapısı </t>
    </r>
    <r>
      <rPr>
        <b/>
        <sz val="10"/>
        <color indexed="10"/>
        <rFont val="Verdana"/>
        <family val="2"/>
      </rPr>
      <t>(Davutpaşa Kampüs Altyapısı)</t>
    </r>
  </si>
  <si>
    <t>Tablo- 4:   2010 YILI YATIRIM PROJELERİNİN STRATEJİK PLAN VE PERFORMANS PROGRAMI İLE İLİŞKİSİ</t>
  </si>
  <si>
    <t>Derslik ve Merkezi Birimler</t>
  </si>
  <si>
    <r>
      <t>2010 yılı sonuna kadar yeni gelişmekte olan Davutpaşa Kampusünde eğitim öğretim ve hizmet verilecek binalarımızın 20.000 m</t>
    </r>
    <r>
      <rPr>
        <vertAlign val="superscript"/>
        <sz val="10"/>
        <rFont val="Arial"/>
        <family val="2"/>
      </rPr>
      <t>2</t>
    </r>
    <r>
      <rPr>
        <sz val="10"/>
        <rFont val="Arial"/>
        <family val="0"/>
      </rPr>
      <t xml:space="preserve"> si tamamlanmış olacaktır. (2010 Yılı % 25)</t>
    </r>
  </si>
  <si>
    <t>İDA-A15H1</t>
  </si>
  <si>
    <r>
      <t>2010 yılı sonuna kadar Davutpaşa Kampusünde tolam 15.000 m</t>
    </r>
    <r>
      <rPr>
        <vertAlign val="superscript"/>
        <sz val="10"/>
        <rFont val="Arial"/>
        <family val="2"/>
      </rPr>
      <t>2</t>
    </r>
    <r>
      <rPr>
        <sz val="10"/>
        <rFont val="Arial"/>
        <family val="0"/>
      </rPr>
      <t xml:space="preserve"> lik alanın internet sistemi alt yapısının kablolama çalışmaları tamamlanmış olacaktır. (2010 Yılı % 33)</t>
    </r>
  </si>
  <si>
    <t>2010 yılı sonuna kadar disiplinler arası eğitim öğretim yapacak yeni bir fakülte ve/veya lisans programlarının açılması sağlanacak (2010 Yılı % 33)</t>
  </si>
  <si>
    <t>(444)</t>
  </si>
  <si>
    <t>(461)</t>
  </si>
  <si>
    <t>(484)</t>
  </si>
  <si>
    <t>7.310 (444)</t>
  </si>
  <si>
    <t>5.400 (461)</t>
  </si>
  <si>
    <t>6.200 (484)</t>
  </si>
  <si>
    <t>06.1.1.90 Diğer Mefruşat Alımları</t>
  </si>
  <si>
    <t>İşyeri Makine ve Teçhizat Alımları</t>
  </si>
  <si>
    <t>Esenler Belediyesinin Davutpaşa Kampusümüzün etrafına yapmış olduğu yol nedeniyle, zorunlu olarak yol hizasında güvenlik duvarı yaptırılmış, kurumumuz adına açılan davalardan sahibi önceden belli olmayan arsaların güvenlik duvarı içerisinde kaldığı anlaşılmıştır. Kişi ve kurumlar tarafından arsa bedellerinin mahkeme yolu ile tahsili durumunda; mahkemenin süresine bağlı olarak faiz, mahkeme ve icra masrafları, avukatlık ücretleri gibi masraflarla birlikte ödenmesi gereken bedel kamulaştırma bedelinin çok üzerinde oluşmaktadır. Bu nedenle arsa bedellerinin talep edilmesi halinde, dava konusu olmadan kişi ve kurumlarla uzlaşma yoluna gidebilmek amacıyla kamulaştırılabilmesi için teklif edilmiştir.</t>
  </si>
  <si>
    <t>Merkezi Bütçe (TL.)</t>
  </si>
  <si>
    <t>İç Kredi (TL.)</t>
  </si>
  <si>
    <t>Dış Kredi (TL.)</t>
  </si>
  <si>
    <t>Öz Kaynak (TL.)</t>
  </si>
  <si>
    <t>Hibe (TL.)</t>
  </si>
  <si>
    <t>BÜTÇE TAHMİNİ</t>
  </si>
  <si>
    <t>İnşaat (Açık Suni Çim Futbol Sahası - Kapalı Spor Salonu - Kapalı Yüzme Havuzu)</t>
  </si>
  <si>
    <t>Kapalı Spor Salonu ve Kapalı Yüzme Havuzu Yapım İşi</t>
  </si>
  <si>
    <t>Fen Edebiyat Fakültesi Laboratuvarlarında Kullanılan Hammaddelerin Alımı</t>
  </si>
  <si>
    <t>Kimya Metalurji Fakültesi Laboratuvarlarında Kullanılan Hammaddelerin Alımı</t>
  </si>
  <si>
    <t>Y.T.Ü. Çevre Teknolojileri Araştırma Merkezi</t>
  </si>
  <si>
    <t>2010-2012</t>
  </si>
  <si>
    <t>2012</t>
  </si>
  <si>
    <t>06.2.1.90</t>
  </si>
  <si>
    <t>Diğer Giderler</t>
  </si>
  <si>
    <t>- Dairesel Kstl.Pls.Borular İçinde Değişik Yoğ.Küresel Kapsül-Su Karışım Akışının İnce.</t>
  </si>
  <si>
    <t>- Demir ve Saç Yüz.Krnms. İçin Pasın (Fe203) Atmosferden Etkiln.Magnetite Dönüşt.</t>
  </si>
  <si>
    <t>(107.000)</t>
  </si>
  <si>
    <t>(140.000)</t>
  </si>
  <si>
    <t>(333.000)</t>
  </si>
  <si>
    <r>
      <t xml:space="preserve">KAMPÜS ALTYAPISI </t>
    </r>
    <r>
      <rPr>
        <b/>
        <sz val="10"/>
        <color indexed="10"/>
        <rFont val="Arial Tur"/>
        <family val="0"/>
      </rPr>
      <t>(D.Paşa Kampüsü Altyapısı)</t>
    </r>
  </si>
  <si>
    <t>REKTÖRLÜK BİLİMSEL ARAŞTIRMA PROJELERİ</t>
  </si>
  <si>
    <t>(Makine ve Teçhizat Alımı)</t>
  </si>
  <si>
    <t>MUHTELİF İŞLER</t>
  </si>
  <si>
    <t>(Bilgi Teknolojileri)</t>
  </si>
  <si>
    <t>(Yayın Alımı)</t>
  </si>
  <si>
    <t>Toplam Proje Tutarı (TL.)</t>
  </si>
  <si>
    <t>Önceki Yıllar Toplam Harcama Tutarı (TL.)</t>
  </si>
  <si>
    <t>A) ETÜD-PROJE İŞLERİ TOPLAMI</t>
  </si>
  <si>
    <t>B) DEVAM EDEN PROJELER TOPLAMI</t>
  </si>
  <si>
    <t>C) YENİ PROJELER TOPLAMI</t>
  </si>
  <si>
    <t>İstanbul</t>
  </si>
  <si>
    <t>Çeşitli Ünitelerin Etüd Projesi</t>
  </si>
  <si>
    <t>1997H031070</t>
  </si>
  <si>
    <t>1998H031590</t>
  </si>
  <si>
    <t>2000H031620</t>
  </si>
  <si>
    <t>1997H050240</t>
  </si>
  <si>
    <t>YILDIZ TEKNİK ÜNİVERSİTESİ</t>
  </si>
  <si>
    <t>GENEL TOPLAM</t>
  </si>
  <si>
    <t>Açık ve Kapalı Spor Tesisleri</t>
  </si>
  <si>
    <t>Yayın Alımı</t>
  </si>
  <si>
    <r>
      <t>Üniversitemizin 2008 Yılı Yatırım Programında</t>
    </r>
    <r>
      <rPr>
        <sz val="10"/>
        <rFont val="Arial Tur"/>
        <family val="0"/>
      </rPr>
      <t xml:space="preserve"> yer alan </t>
    </r>
    <r>
      <rPr>
        <b/>
        <sz val="10"/>
        <rFont val="Arial Tur"/>
        <family val="0"/>
      </rPr>
      <t>1997H031070</t>
    </r>
    <r>
      <rPr>
        <sz val="10"/>
        <rFont val="Arial Tur"/>
        <family val="0"/>
      </rPr>
      <t xml:space="preserve"> numaralı </t>
    </r>
    <r>
      <rPr>
        <b/>
        <sz val="10"/>
        <rFont val="Arial Tur"/>
        <family val="0"/>
      </rPr>
      <t>"Davutpaşa Kampusu Eğitim ve Hizmet Binaları (107.482 m2)"</t>
    </r>
    <r>
      <rPr>
        <sz val="10"/>
        <rFont val="Arial Tur"/>
        <family val="0"/>
      </rPr>
      <t xml:space="preserve"> projesinin adı </t>
    </r>
    <r>
      <rPr>
        <b/>
        <sz val="10"/>
        <rFont val="Arial Tur"/>
        <family val="0"/>
      </rPr>
      <t>2009 Yılı Yatırım Programında "Derslik ve Merkezi Birimler"</t>
    </r>
    <r>
      <rPr>
        <sz val="10"/>
        <rFont val="Arial Tur"/>
        <family val="0"/>
      </rPr>
      <t xml:space="preserve"> olarak değiştirilmiştir.</t>
    </r>
  </si>
  <si>
    <r>
      <t xml:space="preserve">İnşaat </t>
    </r>
    <r>
      <rPr>
        <b/>
        <sz val="10"/>
        <color indexed="10"/>
        <rFont val="Arial Tur"/>
        <family val="0"/>
      </rPr>
      <t>(30.000 m</t>
    </r>
    <r>
      <rPr>
        <b/>
        <vertAlign val="superscript"/>
        <sz val="10"/>
        <color indexed="10"/>
        <rFont val="Arial Tur"/>
        <family val="0"/>
      </rPr>
      <t>2</t>
    </r>
    <r>
      <rPr>
        <b/>
        <sz val="10"/>
        <color indexed="10"/>
        <rFont val="Arial Tur"/>
        <family val="0"/>
      </rPr>
      <t>)</t>
    </r>
    <r>
      <rPr>
        <sz val="10"/>
        <color indexed="10"/>
        <rFont val="Arial Tur"/>
        <family val="0"/>
      </rPr>
      <t xml:space="preserve"> </t>
    </r>
    <r>
      <rPr>
        <sz val="10"/>
        <rFont val="Arial Tur"/>
        <family val="0"/>
      </rPr>
      <t>+ Restit + Restor.</t>
    </r>
  </si>
  <si>
    <t>2000-2012</t>
  </si>
  <si>
    <t>Proje Çalışmaları İçin Yolluk Giderleri</t>
  </si>
  <si>
    <t>Telefon Makinası</t>
  </si>
  <si>
    <t>MT.</t>
  </si>
  <si>
    <t>Davutpaşa Kampüsü Kanalizasyon Hattı ve Ana Rögarları Yapım İşleri</t>
  </si>
  <si>
    <t>Suni Çim Futbol Sahası Yapım İşi</t>
  </si>
  <si>
    <r>
      <t xml:space="preserve">Yayın Alımı </t>
    </r>
    <r>
      <rPr>
        <b/>
        <sz val="10"/>
        <color indexed="10"/>
        <rFont val="Arial Tur"/>
        <family val="0"/>
      </rPr>
      <t>( 4 )</t>
    </r>
  </si>
  <si>
    <r>
      <t xml:space="preserve">Taşıt Alımı </t>
    </r>
    <r>
      <rPr>
        <b/>
        <sz val="10"/>
        <color indexed="10"/>
        <rFont val="Arial Tur"/>
        <family val="0"/>
      </rPr>
      <t>( 4 ) - ( 5 )</t>
    </r>
  </si>
  <si>
    <t>Donanım, Yazılım</t>
  </si>
  <si>
    <t>Etüd Proje</t>
  </si>
  <si>
    <t>Hizmet Alımı</t>
  </si>
  <si>
    <t>İnşaat, Yapım</t>
  </si>
  <si>
    <t>Makine ve Teçhizat, Donatım</t>
  </si>
  <si>
    <t>Mal Alımı</t>
  </si>
  <si>
    <t>Proje Fikrinin Geliştirimesinde Uygulanan Yöntem</t>
  </si>
  <si>
    <t>İhtiyaç Analizi</t>
  </si>
  <si>
    <t>Soru Analizi</t>
  </si>
  <si>
    <t>Olanak/Fırsat Etüdü</t>
  </si>
  <si>
    <t>Fizibilitesi Varsa İşaretleyiniz</t>
  </si>
  <si>
    <t>II. UYGULAMA BİLGİLERİ</t>
  </si>
  <si>
    <t>No</t>
  </si>
  <si>
    <t>İstenilen Bilgi</t>
  </si>
  <si>
    <t>Doldurulacak Alan</t>
  </si>
  <si>
    <t>Proje Özeti</t>
  </si>
  <si>
    <t>Projenin Önem Düzeyi</t>
  </si>
  <si>
    <t>1. Derece (Acil)</t>
  </si>
  <si>
    <t>2. Derece (Zorunlu)</t>
  </si>
  <si>
    <t>3. Derece (Faydalı)</t>
  </si>
  <si>
    <t>Projenin Tamamlanma Düzeyi</t>
  </si>
  <si>
    <t>1. Başlanmayan</t>
  </si>
  <si>
    <t>2. İhale Aşamasında</t>
  </si>
  <si>
    <t>3. Devam Eden (%1-25)</t>
  </si>
  <si>
    <t>4. Devam Eden (%26-50)</t>
  </si>
  <si>
    <t>5. Devam Eden (%51-75)</t>
  </si>
  <si>
    <t>6. Devam Eden (%76-99)</t>
  </si>
  <si>
    <t>7. Biten</t>
  </si>
  <si>
    <t>Projenin Süresi (Ay)</t>
  </si>
  <si>
    <t>Projenin Başlama Tarihi</t>
  </si>
  <si>
    <t>Projenin Bitiş Tarihi</t>
  </si>
  <si>
    <t>III. MALİ BİLGİLERİ</t>
  </si>
  <si>
    <t>PROJE SAYISI</t>
  </si>
  <si>
    <t>ETÜD-PROJE İŞLERİ</t>
  </si>
  <si>
    <t>DEVAM EDEN PROJELER</t>
  </si>
  <si>
    <t>YENİ PROJELER</t>
  </si>
  <si>
    <t>SEKTÖRÜ / ALT SEKTÖR</t>
  </si>
  <si>
    <t>EĞİTİM - BEDEN EĞİTİMİ VE SPOR</t>
  </si>
  <si>
    <t>SEKTÖRÜ         : DİĞER KAMU HİZMETLERİ - TEKNOLOJİK ARAŞTIRMA</t>
  </si>
  <si>
    <t>DİĞER KAMU HİZMETLERİ - TEKNOLOJİK ARAŞTIRMA</t>
  </si>
  <si>
    <t>( 4 )</t>
  </si>
  <si>
    <t>Tüm Kampüslerimizdeki Muhtelif Binaların Bakım ve Onarım İşleri</t>
  </si>
  <si>
    <t>Tahta (SKS)</t>
  </si>
  <si>
    <t>Sıra (SKS)</t>
  </si>
  <si>
    <t>Fotokopi (SKS)</t>
  </si>
  <si>
    <t>Yazıcı (SKS)</t>
  </si>
  <si>
    <t>Scanner (SKS)</t>
  </si>
  <si>
    <t>Fax Cihazı</t>
  </si>
  <si>
    <t>Fax Cihazı (SKS)</t>
  </si>
  <si>
    <t>Telefon Makinası (SKS)</t>
  </si>
  <si>
    <t>Projeksüyon Cihazı (SKS)</t>
  </si>
  <si>
    <t>Merkez Laboratuvar için Muhtelif Laboratuvar Cihazı (SKS)</t>
  </si>
  <si>
    <t>Merkez Matbaa İçin Baskı Makinası Alımı</t>
  </si>
  <si>
    <t>Sekreter Tipi Koltuk</t>
  </si>
  <si>
    <t>Makam Koltuğu</t>
  </si>
  <si>
    <t>Misafir Koltuğu</t>
  </si>
  <si>
    <t>Konferans Salonu Koltuğu</t>
  </si>
  <si>
    <t>Atatürk Resmi</t>
  </si>
  <si>
    <t>Masa, Dolap, Sıra Gibi Malzeme Üretiminde Kullanılmak Üzere Muhtelif Marangoz Malzemesi Alımı</t>
  </si>
  <si>
    <t>Merkez Matbaanın Baskı İşlerinde ve Birimlerde Kullanılmak Üzere Muhtelif Kağıt Malzemesi Alımı</t>
  </si>
  <si>
    <t>Masa, Dolap, Sıra Gibi Malzeme Üretiminde Kullanılmak Üzere Muhtelif Demir Malzemesi Alımı</t>
  </si>
  <si>
    <t>Masa, Dolap, Sıra Gibi Malzeme Üretiminde Kullanılmak Üzere Muhtelif Hırdavat Malzemesi Alımı</t>
  </si>
  <si>
    <t>Baskı Makinası Toner ve Mürekkepleri</t>
  </si>
  <si>
    <t>Konteyner Alımı</t>
  </si>
  <si>
    <t>Kalem</t>
  </si>
  <si>
    <t>Bilgisayar Alımı</t>
  </si>
  <si>
    <t>Notebook Alımı</t>
  </si>
  <si>
    <t>Bilgi İşlem Altyapı Sistemleri</t>
  </si>
  <si>
    <t>Bilgisayar Alımı (SKS)</t>
  </si>
  <si>
    <t>Notebook Alımı (SKS)</t>
  </si>
  <si>
    <t>Switch (48'lik) (SKS)</t>
  </si>
  <si>
    <t>Switch Alımı</t>
  </si>
  <si>
    <t>Sunucu Sistemleri Alımı</t>
  </si>
  <si>
    <t>Mediko Sosyal Merkezi Yazılımı</t>
  </si>
  <si>
    <t>Kütüphane Yazılımı</t>
  </si>
  <si>
    <t>Muhtelif Cihaz (Demirbaş Alımı) (SKS)</t>
  </si>
  <si>
    <r>
      <t xml:space="preserve">Kampüs Altyapısı </t>
    </r>
    <r>
      <rPr>
        <b/>
        <sz val="10"/>
        <color indexed="10"/>
        <rFont val="Arial Tur"/>
        <family val="0"/>
      </rPr>
      <t>( 1 )</t>
    </r>
  </si>
  <si>
    <t>Yol Elk. Su. Kan. D.Gaz Dön. Isı. Çev. Düz.</t>
  </si>
  <si>
    <t>2008-2012</t>
  </si>
  <si>
    <t>Davutpaşa Kampüsü Fen Edebiyat Fakültesi Binasının Çatı Onarım İşleri</t>
  </si>
  <si>
    <t>Merkez Kampüsü A Blok Bakım ve Onarım İşleri</t>
  </si>
  <si>
    <t>Merkez Kampüsü T Blok Bakım ve Onarım İşleri</t>
  </si>
  <si>
    <t>2010-2010</t>
  </si>
  <si>
    <t>Çimlendirme dolabı</t>
  </si>
  <si>
    <t>Eğitim</t>
  </si>
  <si>
    <t>Sektörü</t>
  </si>
  <si>
    <t>Madencilik</t>
  </si>
  <si>
    <t>Sağlık</t>
  </si>
  <si>
    <t>Tarım</t>
  </si>
  <si>
    <t>Haberleşme</t>
  </si>
  <si>
    <t>Üniversiteler</t>
  </si>
  <si>
    <t>Turizm</t>
  </si>
  <si>
    <t>Ulaştırma</t>
  </si>
  <si>
    <t>2008</t>
  </si>
  <si>
    <t>2011</t>
  </si>
  <si>
    <t>YER                 (İL ve İLÇE)</t>
  </si>
  <si>
    <t>İŞİN BAŞLAMA / BİTİŞ TARİHİ</t>
  </si>
  <si>
    <t>ÖZGELİR</t>
  </si>
  <si>
    <t>(Makine ve Teçhizat Alımı) - (Bilgi Teknolojileri) - (Yayın Alımı)</t>
  </si>
  <si>
    <t>VI CELL XR CELL VIABILITY ANALYSER</t>
  </si>
  <si>
    <t>GenomeLab™ GeXP Genetic Analysis System, 110 V, 60 Hz (Dual Plate Format 8800 base)</t>
  </si>
  <si>
    <t>DELSA NANO C NANOSIZER</t>
  </si>
  <si>
    <t>Allegra™ X-22R Centrifuge, Refrigerated</t>
  </si>
  <si>
    <t>SX4250 ROTOR</t>
  </si>
  <si>
    <t>DU 800 Spectrophotometer with IBM PC</t>
  </si>
  <si>
    <t>Hassas terazi (0.0001 gram) 1mg</t>
  </si>
  <si>
    <t>Rotary evaporatör</t>
  </si>
  <si>
    <t>Derin Dondurucu</t>
  </si>
  <si>
    <t>Steril Kabin</t>
  </si>
  <si>
    <t>Jel görüntüleme ve analiz sistemi</t>
  </si>
  <si>
    <t>Freze dryer</t>
  </si>
  <si>
    <t>Öz Gelir</t>
  </si>
  <si>
    <t xml:space="preserve">Otoklav (küçük ve büyük boy) </t>
  </si>
  <si>
    <t>Öğütücü (Kaba ve ince)</t>
  </si>
  <si>
    <t>Pompa (Peristaltik) (muhtelif boyutlarda) (10 adet)</t>
  </si>
  <si>
    <t>Nem Tayin Cihazı</t>
  </si>
  <si>
    <t>BOİ Ölçüm Düzeneği (12 adetlik)</t>
  </si>
  <si>
    <t>Parlama Noktası Tayin Cihazı</t>
  </si>
  <si>
    <t xml:space="preserve">Yağ-Gress Tayin cihazı </t>
  </si>
  <si>
    <t xml:space="preserve">Azot-Protein Ölçüm Cihazı </t>
  </si>
  <si>
    <t>Dispenser</t>
  </si>
  <si>
    <t>Otomatik Titratör</t>
  </si>
  <si>
    <t>PE-CVD Kaplama sistemi</t>
  </si>
  <si>
    <t>Dip Coater</t>
  </si>
  <si>
    <t>Mass spektroscopy</t>
  </si>
  <si>
    <t>PVD- vapor</t>
  </si>
  <si>
    <t>Spin Coater</t>
  </si>
  <si>
    <t>Spray Pyroliz</t>
  </si>
  <si>
    <t>Potansiyometre</t>
  </si>
  <si>
    <t>vakum proses sistemi</t>
  </si>
  <si>
    <t>Deniz, Göl çalışmaları için Cihaz teklifi</t>
  </si>
  <si>
    <t>Ekosounder</t>
  </si>
  <si>
    <t>Flow Meters</t>
  </si>
  <si>
    <t>AOX</t>
  </si>
  <si>
    <t>Zeta Potansiyeli Ölçüm Cihazı</t>
  </si>
  <si>
    <t>Gaz Detektörü</t>
  </si>
  <si>
    <t>Floresan Mikroskobu</t>
  </si>
  <si>
    <t>Emniyet Kabin</t>
  </si>
  <si>
    <t>Anaerobik Kabin</t>
  </si>
  <si>
    <t>Çoklu Parametreli Deniz - Göl Sondası</t>
  </si>
  <si>
    <t>Bacalarda örnekleme cihazları Yedek ekipmanları</t>
  </si>
  <si>
    <t>Cihaz sarfları (kolon, yedek parça vs.)</t>
  </si>
  <si>
    <t>Numune hazırlamada kullanılmak üzere SPE vakum manifoldu, kartuşlar)</t>
  </si>
  <si>
    <t>Cam malzemeler</t>
  </si>
  <si>
    <t>Kimyasallar</t>
  </si>
  <si>
    <t>Nanoteknoloji Sarf Malzemeleri</t>
  </si>
  <si>
    <t>Gazlar Proforma</t>
  </si>
  <si>
    <r>
      <t>Çevre Teknolojileri Araştırma Merkezi Binasının Proje Yapım İşi ( 17.000 m</t>
    </r>
    <r>
      <rPr>
        <vertAlign val="superscript"/>
        <sz val="10"/>
        <rFont val="Arial Tur"/>
        <family val="0"/>
      </rPr>
      <t>2</t>
    </r>
    <r>
      <rPr>
        <sz val="10"/>
        <rFont val="Arial Tur"/>
        <family val="0"/>
      </rPr>
      <t>)</t>
    </r>
  </si>
  <si>
    <t>Araştırma Merkezi Binasının İnşaatı</t>
  </si>
  <si>
    <t>Laboratuar İç Dizayn İnşaatı</t>
  </si>
  <si>
    <t>Arıtma Tesisi İnşaatı</t>
  </si>
  <si>
    <t>06.5 GAYRİMENKUL SERMAYE ÜRETİM GİDERLERİ TOPLAMI</t>
  </si>
  <si>
    <t>Mühendis Alımı (2011 Yılı 6 Ay, 2012 Yılı 12 Ay)</t>
  </si>
  <si>
    <t>Kişi</t>
  </si>
  <si>
    <t>Öğretim Üyesi Yetiştirme Programı</t>
  </si>
  <si>
    <t>Muhtelif Cihaz Alımları</t>
  </si>
  <si>
    <t>Analiz Ücretleri</t>
  </si>
  <si>
    <t>Yardımcı Personel Yıllık Maaş Bedeli</t>
  </si>
  <si>
    <t>Yabancı Dil Basılı Süreli Yayın Alımı</t>
  </si>
  <si>
    <t>Çeşit</t>
  </si>
  <si>
    <t>Yabancı Dil Basılı Kitap Alımı</t>
  </si>
  <si>
    <t>Türkçe Dilde Basılı Kitap Alımı</t>
  </si>
  <si>
    <t>E-Dergi Veri Tabanları Aboneliği</t>
  </si>
  <si>
    <t>Paket</t>
  </si>
  <si>
    <t>E-Kitap Veri Tabanı Paketleri Alımı ve Aboneliği</t>
  </si>
  <si>
    <t>Türkçe Dilde Basılı Ders Kitapları</t>
  </si>
  <si>
    <t>06.5.1 MÜŞAVİR FİRMA VE KİŞİLERE ÖDEMELER</t>
  </si>
  <si>
    <t>Tahmini Fiziki Gerçekleşme</t>
  </si>
  <si>
    <t>Tutarı</t>
  </si>
  <si>
    <t>Miktarı</t>
  </si>
  <si>
    <t>Birimi</t>
  </si>
  <si>
    <t>2010  YATIRIM TEKLİFİNİN</t>
  </si>
  <si>
    <t>2011  YATIRIM TEKLİFİNİN</t>
  </si>
  <si>
    <t>YAPIM İŞİ TEKLİFLERİNİN</t>
  </si>
  <si>
    <t>06.5.1.01 Proje Giderleri</t>
  </si>
  <si>
    <t>EĞİTİM - YÜKSEKÖĞRETİM SEKTÖRÜ</t>
  </si>
  <si>
    <t>2006</t>
  </si>
  <si>
    <t>2007</t>
  </si>
  <si>
    <t>EĞİTİM - YÜKSEKÖĞRETİM</t>
  </si>
  <si>
    <t>Çeşitli Ünitelerin Etüt Projesi</t>
  </si>
  <si>
    <t>06.5.1 MÜŞAVİR FİRMA VE KİŞİLERE ÖDEMELER TOPLAMI</t>
  </si>
  <si>
    <t>06.5.7.01 Hizmet Binası</t>
  </si>
  <si>
    <t>06.5.7.02 Hizmet Tesisleri</t>
  </si>
  <si>
    <t>06.5.7 MÜTEAHHİTLİK GİDERLERİ TOPLAMI</t>
  </si>
  <si>
    <t>06.5.7 MÜTEAHHİTLİK GİDERLERİ</t>
  </si>
  <si>
    <t>06.5.7.07 Yol Yapım Giderleri</t>
  </si>
  <si>
    <t>06.5.7.09 Kanalizasyon Tesisi Yapım Giderleri</t>
  </si>
  <si>
    <t>06.5.7.90 Diğerleri</t>
  </si>
  <si>
    <r>
      <t xml:space="preserve">YENİ PROJE </t>
    </r>
    <r>
      <rPr>
        <b/>
        <sz val="10"/>
        <rFont val="Arial Tur"/>
        <family val="0"/>
      </rPr>
      <t xml:space="preserve">MUHTELİF İŞLER </t>
    </r>
    <r>
      <rPr>
        <b/>
        <sz val="10"/>
        <color indexed="10"/>
        <rFont val="Arial Tur"/>
        <family val="0"/>
      </rPr>
      <t>(Yayın Alımı)</t>
    </r>
  </si>
  <si>
    <r>
      <t xml:space="preserve">2008H035090 BÜYÜK ONARIM </t>
    </r>
    <r>
      <rPr>
        <b/>
        <sz val="10"/>
        <color indexed="10"/>
        <rFont val="Arial Tur"/>
        <family val="0"/>
      </rPr>
      <t>( * )</t>
    </r>
  </si>
  <si>
    <r>
      <t xml:space="preserve">YENİ PROJE </t>
    </r>
    <r>
      <rPr>
        <b/>
        <sz val="10"/>
        <rFont val="Arial Tur"/>
        <family val="0"/>
      </rPr>
      <t>ÇEŞİTLİ ÜNİTELERİN ETÜD PROJESİ</t>
    </r>
  </si>
  <si>
    <r>
      <t xml:space="preserve">1997H031070 DERSLİK VE MERKEZİ BİRİMLER </t>
    </r>
    <r>
      <rPr>
        <b/>
        <sz val="10"/>
        <color indexed="10"/>
        <rFont val="Arial Tur"/>
        <family val="0"/>
      </rPr>
      <t>(D.Paşa Kamp.Eğitim ve Hizm.Bin.(107482m</t>
    </r>
    <r>
      <rPr>
        <b/>
        <vertAlign val="superscript"/>
        <sz val="10"/>
        <color indexed="10"/>
        <rFont val="Arial Tur"/>
        <family val="0"/>
      </rPr>
      <t>2</t>
    </r>
    <r>
      <rPr>
        <b/>
        <sz val="10"/>
        <color indexed="10"/>
        <rFont val="Arial Tur"/>
        <family val="0"/>
      </rPr>
      <t>))</t>
    </r>
  </si>
  <si>
    <r>
      <t xml:space="preserve">2000H031620 KAMPÜS ALTYAPISI </t>
    </r>
    <r>
      <rPr>
        <b/>
        <sz val="10"/>
        <color indexed="10"/>
        <rFont val="Arial Tur"/>
        <family val="0"/>
      </rPr>
      <t>(D.Paşa Kampüsü Altyapısı)</t>
    </r>
  </si>
  <si>
    <t>1997H050240 AÇIK VE KAPALI SPOR TESİSLERİ</t>
  </si>
  <si>
    <r>
      <t xml:space="preserve">YENİ PROJELER </t>
    </r>
    <r>
      <rPr>
        <b/>
        <sz val="10"/>
        <rFont val="Arial Tur"/>
        <family val="0"/>
      </rPr>
      <t>(TEKNOLOJİK ARŞ.PRJ.) Y.T.Ü. Çevre Teknolojileri Araştırma Merkezi - Öğretim Üyesi Yetiştirme Programı - Disiplinlerarası Bilim ve Teknoloji Geliştirme Merkezi</t>
    </r>
  </si>
  <si>
    <r>
      <t xml:space="preserve">YENİ PROJE </t>
    </r>
    <r>
      <rPr>
        <b/>
        <sz val="10"/>
        <rFont val="Arial Tur"/>
        <family val="0"/>
      </rPr>
      <t>(Rektörlük Bilimsel Araştırma Projeleri)</t>
    </r>
  </si>
  <si>
    <t>Araştırma Alt Yapısı (Araştırma Geliştirme + Diğer + Donanım, Yazılım + Etüd Proje + Hizmet Alımı + İnşaat, Yapım + Makine ve Teçhizat, Donatım + Mal Alım)</t>
  </si>
  <si>
    <t>Araştırmacı İnsan Gücü Yetiştirme (Araştırma Geliştirme + Hizmet Alımı + Makine ve Teçhizat, Donatım + Mal Alımı)</t>
  </si>
  <si>
    <t>Araştırma Alt Yapısı (Araştırma Geliştirme + Etüd Proje + Hizmet Alımı + İnşaat, Yapım + Makine ve Teçhizat, Donatım)</t>
  </si>
  <si>
    <r>
      <t xml:space="preserve">Bilimsel Araştırma Projeleri Yönetmeliğinin 11. maddesi gereği özel ödenek kaydedilen ödeneklerden </t>
    </r>
    <r>
      <rPr>
        <b/>
        <sz val="10"/>
        <rFont val="Arial Tur"/>
        <family val="0"/>
      </rPr>
      <t>(DÖSE)</t>
    </r>
    <r>
      <rPr>
        <sz val="10"/>
        <rFont val="Arial Tur"/>
        <family val="0"/>
      </rPr>
      <t xml:space="preserve"> karşılanacaktır.</t>
    </r>
  </si>
  <si>
    <t>Hazine Yardımı</t>
  </si>
  <si>
    <t>: EĞİTİM - YÜKSEKÖĞRETİM</t>
  </si>
  <si>
    <t>BÜTÇE YILI</t>
  </si>
  <si>
    <t>GELİR TÜRÜ</t>
  </si>
  <si>
    <t>BİRİM</t>
  </si>
  <si>
    <t>FONKS.</t>
  </si>
  <si>
    <t>İdari ve Mali İşler Dairesi</t>
  </si>
  <si>
    <t>Sağlık Kültür ve Spor Dairesi</t>
  </si>
  <si>
    <t>Yapı İşleri ve Teknik Dairesi</t>
  </si>
  <si>
    <t>Toplam</t>
  </si>
  <si>
    <t>06 SERMAYE GİDERLERİNİN DAĞILIMI</t>
  </si>
  <si>
    <t>PROJE ÖDENEĞİNİN TOPLAMI</t>
  </si>
  <si>
    <t>Kütüphane ve Dokümantasyon Dai.</t>
  </si>
  <si>
    <t>Rektörlük Özel Kalem (Bil.Arş.Prj.Ko)</t>
  </si>
  <si>
    <t>06 SERMAYE GİDERLERİ GENEL TOPLAMI</t>
  </si>
  <si>
    <t>Rektörlük Özel Kalem (Bilimsel Arştırma Projeleri Koordinatörlüğü)</t>
  </si>
  <si>
    <t>06 SERMAYE HAZİNE YARDIMI TOPLAMI</t>
  </si>
  <si>
    <t>06 SERMAYE ÖZ GELİR TOPLAMI</t>
  </si>
  <si>
    <r>
      <t>NOT:</t>
    </r>
    <r>
      <rPr>
        <b/>
        <sz val="10"/>
        <color indexed="12"/>
        <rFont val="Arial Tur"/>
        <family val="0"/>
      </rPr>
      <t xml:space="preserve"> Bu tablo her yatırım proje numarası olan projeler için ayrı ayrı doldurulacaktır.</t>
    </r>
  </si>
  <si>
    <t>İleri Araştırma.Mak-Teç</t>
  </si>
  <si>
    <t>06.7.7 MÜTEAHHİTLİK GİDERLERİ</t>
  </si>
  <si>
    <t>06.7.7.90 Diğerleri</t>
  </si>
  <si>
    <t>06.7.7 MÜTEAHHİTLİK GİDERLERİ TOPLAMI</t>
  </si>
  <si>
    <t>HİBE / T11-a</t>
  </si>
  <si>
    <t>HİBE / T2</t>
  </si>
  <si>
    <t>Merkez ve Davutpaşa Kampusü Jenaratör Bakım ve Onarımı</t>
  </si>
  <si>
    <t>06.1.1 BÜRO VE İŞYERİ MEFRUŞAT ALIMLARI</t>
  </si>
  <si>
    <t>MAL, MALZEME VE HİZMET ALIM TEKLİFLERİNİN</t>
  </si>
  <si>
    <t>06.1.1 BÜRO VE İŞYERİ MEFRUŞAT ALIMLARI TOPLAMI</t>
  </si>
  <si>
    <t>06.1.2 BÜRO VE İŞYERİ MAKİNE TEÇHİZAT ALIMLARI TOPLAMI</t>
  </si>
  <si>
    <t xml:space="preserve">PROJE NO  </t>
  </si>
  <si>
    <t>PROJENİN İDARE STRATEJİK PLANI VE PERFORMANS PROGRAMINDA İLİŞKİLİ OLDUĞU</t>
  </si>
  <si>
    <t>(2) Bir yatırım projesi birden fazla stratejik amaç ve hedefle ilişkili olabilir. Bu durumda ilgili tüm amaç ve hedefler belirtilecektir.</t>
  </si>
  <si>
    <r>
      <t xml:space="preserve">AMAÇ </t>
    </r>
    <r>
      <rPr>
        <b/>
        <vertAlign val="superscript"/>
        <sz val="10"/>
        <rFont val="Arial"/>
        <family val="2"/>
      </rPr>
      <t>1,2</t>
    </r>
  </si>
  <si>
    <r>
      <t xml:space="preserve">HEDEF </t>
    </r>
    <r>
      <rPr>
        <b/>
        <vertAlign val="superscript"/>
        <sz val="10"/>
        <rFont val="Arial"/>
        <family val="2"/>
      </rPr>
      <t>1,2</t>
    </r>
  </si>
  <si>
    <r>
      <t xml:space="preserve">PERFORMANS HEDEFİ </t>
    </r>
    <r>
      <rPr>
        <b/>
        <vertAlign val="superscript"/>
        <sz val="10"/>
        <rFont val="Arial"/>
        <family val="2"/>
      </rPr>
      <t>1,2</t>
    </r>
  </si>
  <si>
    <t>KURULUŞ</t>
  </si>
  <si>
    <t>: YILDIZ TEKNİK ÜNİVERSİTESİ</t>
  </si>
  <si>
    <t>Kimyevi Madde İle Kauçuk ve Plastik Ürün  Alımları</t>
  </si>
  <si>
    <t>(225.000)</t>
  </si>
  <si>
    <r>
      <t>1997H031070</t>
    </r>
    <r>
      <rPr>
        <sz val="10"/>
        <rFont val="Arial Tur"/>
        <family val="0"/>
      </rPr>
      <t xml:space="preserve"> numaralı </t>
    </r>
    <r>
      <rPr>
        <b/>
        <sz val="10"/>
        <rFont val="Arial Tur"/>
        <family val="0"/>
      </rPr>
      <t>"Derslik ve Merkezi Birimler"</t>
    </r>
    <r>
      <rPr>
        <sz val="10"/>
        <rFont val="Arial Tur"/>
        <family val="0"/>
      </rPr>
      <t xml:space="preserve"> projesi kapsamında </t>
    </r>
    <r>
      <rPr>
        <b/>
        <sz val="10"/>
        <rFont val="Arial Tur"/>
        <family val="0"/>
      </rPr>
      <t>Davutpaşa Kampüsü Elektrik Elektronik Fakültesi Binası Yapım İşi (35.000 m</t>
    </r>
    <r>
      <rPr>
        <b/>
        <vertAlign val="superscript"/>
        <sz val="10"/>
        <rFont val="Arial Tur"/>
        <family val="0"/>
      </rPr>
      <t>2</t>
    </r>
    <r>
      <rPr>
        <b/>
        <sz val="10"/>
        <rFont val="Arial Tur"/>
        <family val="0"/>
      </rPr>
      <t>) 610 takvim günü</t>
    </r>
    <r>
      <rPr>
        <sz val="10"/>
        <rFont val="Arial Tur"/>
        <family val="0"/>
      </rPr>
      <t xml:space="preserve"> süreyle </t>
    </r>
    <r>
      <rPr>
        <b/>
        <sz val="10"/>
        <rFont val="Arial Tur"/>
        <family val="0"/>
      </rPr>
      <t>yıllara sari (Başlama Bitiş Tarihi: 2009-2011)</t>
    </r>
    <r>
      <rPr>
        <sz val="10"/>
        <rFont val="Arial Tur"/>
        <family val="0"/>
      </rPr>
      <t xml:space="preserve"> olarak</t>
    </r>
    <r>
      <rPr>
        <b/>
        <sz val="10"/>
        <rFont val="Arial Tur"/>
        <family val="0"/>
      </rPr>
      <t xml:space="preserve"> 21.535.00,00.- TL.ye (18.250.000,00 + 3.285.000,00 KDV.)</t>
    </r>
    <r>
      <rPr>
        <sz val="10"/>
        <rFont val="Arial Tur"/>
        <family val="0"/>
      </rPr>
      <t xml:space="preserve"> ihalesi yapılmış olup, söz konusu işle ilgili </t>
    </r>
    <r>
      <rPr>
        <b/>
        <sz val="10"/>
        <rFont val="Arial Tur"/>
        <family val="0"/>
      </rPr>
      <t>2009 Yılında (7.000 m</t>
    </r>
    <r>
      <rPr>
        <b/>
        <vertAlign val="superscript"/>
        <sz val="10"/>
        <rFont val="Arial Tur"/>
        <family val="0"/>
      </rPr>
      <t>2</t>
    </r>
    <r>
      <rPr>
        <b/>
        <sz val="10"/>
        <rFont val="Arial Tur"/>
        <family val="0"/>
      </rPr>
      <t>) 4.305.000,00.- TL. (% 20), 2010 Yılında (17.500 m</t>
    </r>
    <r>
      <rPr>
        <b/>
        <vertAlign val="superscript"/>
        <sz val="10"/>
        <rFont val="Arial Tur"/>
        <family val="0"/>
      </rPr>
      <t>2</t>
    </r>
    <r>
      <rPr>
        <b/>
        <sz val="10"/>
        <rFont val="Arial Tur"/>
        <family val="0"/>
      </rPr>
      <t>) 10.770.000,00.- TL. (% 50), 2011 Yılında (10.500 m</t>
    </r>
    <r>
      <rPr>
        <b/>
        <vertAlign val="superscript"/>
        <sz val="10"/>
        <rFont val="Arial Tur"/>
        <family val="0"/>
      </rPr>
      <t>2</t>
    </r>
    <r>
      <rPr>
        <b/>
        <sz val="10"/>
        <rFont val="Arial Tur"/>
        <family val="0"/>
      </rPr>
      <t>) 6.460.000,00.- TL. (% 30)</t>
    </r>
    <r>
      <rPr>
        <sz val="10"/>
        <rFont val="Arial Tur"/>
        <family val="0"/>
      </rPr>
      <t xml:space="preserve"> ödeme yapılması taahhüt edilmiştir.</t>
    </r>
  </si>
  <si>
    <r>
      <t>İnşaat Fakültesi Hidrolik Laboratuar Binası Yapım İşi         (4.500 m</t>
    </r>
    <r>
      <rPr>
        <vertAlign val="superscript"/>
        <sz val="10"/>
        <rFont val="Arial Tur"/>
        <family val="0"/>
      </rPr>
      <t>2</t>
    </r>
    <r>
      <rPr>
        <sz val="10"/>
        <rFont val="Arial Tur"/>
        <family val="0"/>
      </rPr>
      <t>)</t>
    </r>
  </si>
  <si>
    <r>
      <t>Fen Edebiyat Fakültesi Derslik ve Laboratuar Binası C Blok Binası Yapım İşi (6.500 m</t>
    </r>
    <r>
      <rPr>
        <vertAlign val="superscript"/>
        <sz val="10"/>
        <rFont val="Arial Tur"/>
        <family val="0"/>
      </rPr>
      <t>2</t>
    </r>
    <r>
      <rPr>
        <sz val="10"/>
        <rFont val="Arial Tur"/>
        <family val="0"/>
      </rPr>
      <t>)</t>
    </r>
  </si>
  <si>
    <t>Diğer Makine Teçhizat alımları</t>
  </si>
  <si>
    <t>09.6.0.06</t>
  </si>
  <si>
    <t>Kült. Spor</t>
  </si>
  <si>
    <r>
      <t xml:space="preserve">Rektörlük Bilimsel Araştırma Projeleri </t>
    </r>
    <r>
      <rPr>
        <b/>
        <sz val="10"/>
        <color indexed="10"/>
        <rFont val="Arial Tur"/>
        <family val="0"/>
      </rPr>
      <t>( 1 )</t>
    </r>
  </si>
  <si>
    <t>Gelişme Ekseni</t>
  </si>
  <si>
    <t>Alt Gelişme Ekseni</t>
  </si>
  <si>
    <t>Politik Önceliği</t>
  </si>
  <si>
    <t>Tedbirler</t>
  </si>
  <si>
    <t>V. DİĞER BİLGİLERİ</t>
  </si>
  <si>
    <t>İlişkili Olduğu Bölgesel Plan</t>
  </si>
  <si>
    <t>Doğu Anadolu Projesi</t>
  </si>
  <si>
    <t>Doğu Karadeniz Bölgesel Gelişme Planı</t>
  </si>
  <si>
    <t>İlgisi Yoktur</t>
  </si>
  <si>
    <t>Yeşilırmak Havza Gelişim Projesi</t>
  </si>
  <si>
    <t>Zonguldak, Bartın Karabük Bölgesel Gelişim Projesi</t>
  </si>
  <si>
    <t>Diğer Kamu Hizmetleri</t>
  </si>
  <si>
    <t>Enerji</t>
  </si>
  <si>
    <t>İmalat</t>
  </si>
  <si>
    <t>Konut</t>
  </si>
  <si>
    <t>Kültür</t>
  </si>
  <si>
    <t>Diğer Kamu Hizmetleri Sektörü</t>
  </si>
  <si>
    <t>Belediye Hizmetleri</t>
  </si>
  <si>
    <t>Çevre</t>
  </si>
  <si>
    <t>Esnaf, Sanat ve K.Sanayi</t>
  </si>
  <si>
    <t>Genel İdare</t>
  </si>
  <si>
    <t>Güvenlik Hizmetleri</t>
  </si>
  <si>
    <t>Harita-Tapu-Kadastro</t>
  </si>
  <si>
    <t>İçme Suyu</t>
  </si>
  <si>
    <t>Kanalizasyon</t>
  </si>
  <si>
    <t>Kırsal Alan Planlaması</t>
  </si>
  <si>
    <t>Sosyal Hizmetler ve Yardımlar</t>
  </si>
  <si>
    <t>Ticaret Hizmetleri</t>
  </si>
  <si>
    <t>Yerleşme-Şehirleşme</t>
  </si>
  <si>
    <t>Hedef Kitlesi</t>
  </si>
  <si>
    <t>Yıllık Potansiyel Yaralanıcı Sayısı</t>
  </si>
  <si>
    <t>Ekonomik Ömrü (Yıl)</t>
  </si>
  <si>
    <t>Seçilen</t>
  </si>
  <si>
    <r>
      <t xml:space="preserve">Büyük Onarım </t>
    </r>
    <r>
      <rPr>
        <b/>
        <sz val="10"/>
        <color indexed="10"/>
        <rFont val="Arial Tur"/>
        <family val="0"/>
      </rPr>
      <t>( 3 )</t>
    </r>
  </si>
  <si>
    <r>
      <t xml:space="preserve">Makine ve Teçhizat Alımı </t>
    </r>
    <r>
      <rPr>
        <b/>
        <sz val="10"/>
        <color indexed="10"/>
        <rFont val="Arial Tur"/>
        <family val="0"/>
      </rPr>
      <t>( 4 )</t>
    </r>
  </si>
  <si>
    <r>
      <t xml:space="preserve">Bilgi Teknolojileri </t>
    </r>
    <r>
      <rPr>
        <b/>
        <sz val="10"/>
        <color indexed="10"/>
        <rFont val="Arial Tur"/>
        <family val="0"/>
      </rPr>
      <t>( 4 )</t>
    </r>
  </si>
  <si>
    <r>
      <t>Üniversitemizin 2008 Yılı Yatırım Programında</t>
    </r>
    <r>
      <rPr>
        <sz val="10"/>
        <rFont val="Arial Tur"/>
        <family val="0"/>
      </rPr>
      <t xml:space="preserve"> yer alan </t>
    </r>
    <r>
      <rPr>
        <b/>
        <sz val="10"/>
        <rFont val="Arial Tur"/>
        <family val="0"/>
      </rPr>
      <t>2000H031620</t>
    </r>
    <r>
      <rPr>
        <sz val="10"/>
        <rFont val="Arial Tur"/>
        <family val="0"/>
      </rPr>
      <t xml:space="preserve"> numaralı </t>
    </r>
    <r>
      <rPr>
        <b/>
        <sz val="10"/>
        <rFont val="Arial Tur"/>
        <family val="0"/>
      </rPr>
      <t>"Davutpaşa Kampüs Altyapısı"</t>
    </r>
    <r>
      <rPr>
        <sz val="10"/>
        <rFont val="Arial Tur"/>
        <family val="0"/>
      </rPr>
      <t xml:space="preserve"> projesinin adı </t>
    </r>
    <r>
      <rPr>
        <b/>
        <sz val="10"/>
        <rFont val="Arial Tur"/>
        <family val="0"/>
      </rPr>
      <t>2009 Yılı Yatırım Programında "Kampüs Altyapısı"</t>
    </r>
    <r>
      <rPr>
        <sz val="10"/>
        <rFont val="Arial Tur"/>
        <family val="0"/>
      </rPr>
      <t xml:space="preserve"> olarak değiştirilmiştir.</t>
    </r>
  </si>
  <si>
    <t>( 5 )</t>
  </si>
  <si>
    <t>(0)</t>
  </si>
  <si>
    <r>
      <t xml:space="preserve">1998H031590 MERK. KAMP. HÜNKAR DAİ. VE TAR. BİN. KÖŞK. REST.     </t>
    </r>
    <r>
      <rPr>
        <b/>
        <sz val="10"/>
        <color indexed="10"/>
        <rFont val="Arial Tur"/>
        <family val="0"/>
      </rPr>
      <t>( * )</t>
    </r>
  </si>
  <si>
    <r>
      <t>Davutpaşa Kampüsü Kütüphane Binası Yapım İşi                       (5.665 m</t>
    </r>
    <r>
      <rPr>
        <vertAlign val="superscript"/>
        <sz val="10"/>
        <rFont val="Arial Tur"/>
        <family val="0"/>
      </rPr>
      <t>2</t>
    </r>
    <r>
      <rPr>
        <sz val="10"/>
        <rFont val="Arial Tur"/>
        <family val="0"/>
      </rPr>
      <t>)</t>
    </r>
  </si>
  <si>
    <r>
      <t>Davutpaşa Kampüsü Elektrik Elektronik Fakültesi Binası Yapım İşi (35.000 m</t>
    </r>
    <r>
      <rPr>
        <vertAlign val="superscript"/>
        <sz val="10"/>
        <rFont val="Arial Tur"/>
        <family val="0"/>
      </rPr>
      <t>2</t>
    </r>
    <r>
      <rPr>
        <sz val="10"/>
        <rFont val="Arial Tur"/>
        <family val="0"/>
      </rPr>
      <t>)</t>
    </r>
  </si>
  <si>
    <t>Bilgisayar Yazılımı Alımları (036/300 Program Alımı)</t>
  </si>
  <si>
    <t>06.3.3.01</t>
  </si>
  <si>
    <t>Lisans Alımları</t>
  </si>
  <si>
    <t>KÜTÜPHANE VE DÖKÜMANTASYON DAİRESİ BAŞKANLIĞI</t>
  </si>
  <si>
    <t>Hassas terazi</t>
  </si>
  <si>
    <t>Nem ve sıcaklık ayarlı fermantasyon kabini</t>
  </si>
  <si>
    <t>pH metre</t>
  </si>
  <si>
    <t>Etüv (hava akımlı kuru stelizör)</t>
  </si>
  <si>
    <t>Inkübatör</t>
  </si>
  <si>
    <t>Çalkamalı inkübatör</t>
  </si>
  <si>
    <t>CO2 li inkübatör</t>
  </si>
  <si>
    <t>Vakumlu etüv</t>
  </si>
  <si>
    <t>Metrohm 808 Titrando ve Dataların analizi</t>
  </si>
  <si>
    <t>C1000 Thermal cycle (PCR)_ANALYTIK JENA MODEL</t>
  </si>
  <si>
    <t>C1000 Thermal cycle (PCR)_BIORAD</t>
  </si>
  <si>
    <t>CFX 96 Real Time PCR_BIORAD</t>
  </si>
  <si>
    <t>DNA Nano ölçüm cihazı</t>
  </si>
  <si>
    <t>Eldivenli Kutu (Glove Box)</t>
  </si>
  <si>
    <t>CAMAG LINOMAT 5 YARI OTOMATIK ÖRNEKLEME CIHAZI</t>
  </si>
  <si>
    <t>CAMAG ADC 2 AUTOMATIC DEVELOPING CHAMBER</t>
  </si>
  <si>
    <t>CAMAG AMD 2 SISTEMI</t>
  </si>
  <si>
    <t>CAMAG TLC SCANNER 3</t>
  </si>
  <si>
    <t>CAMAG VISUALIZER DIJITAL DOKÜMANTASYON SISTEMI</t>
  </si>
  <si>
    <t>CAMAG BIOLUMINIZER BIYOLOJIK AKTIVITE CIHAZI</t>
  </si>
  <si>
    <t>CAMAG HPTLC SOFTWARE</t>
  </si>
  <si>
    <t>TLC Tank (20x20 cm)</t>
  </si>
  <si>
    <t>CAMAG Vario Sistem</t>
  </si>
  <si>
    <t>UV Visible Spektrofotometre</t>
  </si>
  <si>
    <r>
      <t>m</t>
    </r>
    <r>
      <rPr>
        <vertAlign val="superscript"/>
        <sz val="10"/>
        <rFont val="Arial Tur"/>
        <family val="0"/>
      </rPr>
      <t>2</t>
    </r>
  </si>
  <si>
    <r>
      <t xml:space="preserve">Kitap Rafı (Tek Taraflı Ahşap Yan Kaplama Çelik Raflı 5 Katlı 80 cm) </t>
    </r>
    <r>
      <rPr>
        <b/>
        <sz val="10"/>
        <color indexed="10"/>
        <rFont val="Arial Tur"/>
        <family val="0"/>
      </rPr>
      <t>(2010 Yılında Kurulacak Kütüphane İçin)</t>
    </r>
  </si>
  <si>
    <r>
      <t xml:space="preserve">Raf Dolap (Aluminyum Çerçeveli Cam Kapaklı Metal) </t>
    </r>
    <r>
      <rPr>
        <b/>
        <sz val="10"/>
        <color indexed="10"/>
        <rFont val="Arial Tur"/>
        <family val="0"/>
      </rPr>
      <t>(2010 Yılında Kurulacak Kütüphane İçin)</t>
    </r>
  </si>
  <si>
    <r>
      <t xml:space="preserve">Ahşap Sergileme Rafı (Dergiler İçin Çift yönlü) </t>
    </r>
    <r>
      <rPr>
        <b/>
        <sz val="10"/>
        <color indexed="10"/>
        <rFont val="Arial Tur"/>
        <family val="0"/>
      </rPr>
      <t>(2010 Yılında Kurulacak Kütüphane İçin)</t>
    </r>
  </si>
  <si>
    <r>
      <t xml:space="preserve">Okuyucu Sandalyesi (Laboratuvar) </t>
    </r>
    <r>
      <rPr>
        <b/>
        <sz val="10"/>
        <color indexed="10"/>
        <rFont val="Arial Tur"/>
        <family val="0"/>
      </rPr>
      <t>(2010 Yılında Kurulacak Kütüphane İçin)</t>
    </r>
  </si>
  <si>
    <r>
      <t xml:space="preserve">Toplantı Salonu İçin Perde </t>
    </r>
    <r>
      <rPr>
        <b/>
        <sz val="10"/>
        <color indexed="10"/>
        <rFont val="Arial Tur"/>
        <family val="0"/>
      </rPr>
      <t>(2010 Yılında Kurulacak Kütüphane İçin)</t>
    </r>
  </si>
  <si>
    <r>
      <t xml:space="preserve">Metal Raf (Depolar İçin Açık Raflı) </t>
    </r>
    <r>
      <rPr>
        <b/>
        <sz val="10"/>
        <color indexed="10"/>
        <rFont val="Arial Tur"/>
        <family val="0"/>
      </rPr>
      <t>(2010 Yılında Kurulacak Kütüphane İçin)</t>
    </r>
  </si>
  <si>
    <r>
      <t xml:space="preserve">Kompakt Raf (Depolar İçin Raylı Çelik) </t>
    </r>
    <r>
      <rPr>
        <b/>
        <sz val="10"/>
        <color indexed="10"/>
        <rFont val="Arial Tur"/>
        <family val="0"/>
      </rPr>
      <t>(2010 Yılında Kurulacak Kütüphane İçin)</t>
    </r>
  </si>
  <si>
    <r>
      <t xml:space="preserve">Okuyucu Masası (Ara Panolu Kablo Kapaklı Çift Taraflı Elektrifikasyonlu) </t>
    </r>
    <r>
      <rPr>
        <b/>
        <sz val="10"/>
        <color indexed="10"/>
        <rFont val="Arial Tur"/>
        <family val="0"/>
      </rPr>
      <t>(2010 Yılında Kurulacak Kütüphane İçin)</t>
    </r>
  </si>
  <si>
    <r>
      <t xml:space="preserve">Yer Zemin Döşemesi (PVC) </t>
    </r>
    <r>
      <rPr>
        <b/>
        <sz val="10"/>
        <color indexed="10"/>
        <rFont val="Arial Tur"/>
        <family val="0"/>
      </rPr>
      <t>(2010 Yılında Kurulacak Kütüphane İçin)</t>
    </r>
  </si>
  <si>
    <r>
      <t xml:space="preserve">Okuyucu Sandalyesi (Toplantı Salonu) </t>
    </r>
    <r>
      <rPr>
        <b/>
        <sz val="10"/>
        <color indexed="10"/>
        <rFont val="Arial Tur"/>
        <family val="0"/>
      </rPr>
      <t>(2010 Yılında Kurulacak Kütüphane İçin)</t>
    </r>
  </si>
  <si>
    <r>
      <t xml:space="preserve">Güvenlik ve Karşılama Bankoları (3 Modüllü) </t>
    </r>
    <r>
      <rPr>
        <b/>
        <sz val="10"/>
        <color indexed="10"/>
        <rFont val="Arial Tur"/>
        <family val="0"/>
      </rPr>
      <t>(2010 Yılında Kurulacak Kütüphane İçin)</t>
    </r>
  </si>
  <si>
    <r>
      <t xml:space="preserve">Yazıcı </t>
    </r>
    <r>
      <rPr>
        <b/>
        <sz val="10"/>
        <color indexed="10"/>
        <rFont val="Arial Tur"/>
        <family val="0"/>
      </rPr>
      <t>(2010 Yılında Kurulacak Kütüphane İçin)</t>
    </r>
  </si>
  <si>
    <r>
      <t xml:space="preserve">Scanner </t>
    </r>
    <r>
      <rPr>
        <b/>
        <sz val="10"/>
        <color indexed="10"/>
        <rFont val="Arial Tur"/>
        <family val="0"/>
      </rPr>
      <t>(2010 Yılında Kurulacak Kütüphane İçin)</t>
    </r>
  </si>
  <si>
    <r>
      <t xml:space="preserve">Kitap Taşıma Arabası </t>
    </r>
    <r>
      <rPr>
        <b/>
        <sz val="10"/>
        <color indexed="10"/>
        <rFont val="Arial"/>
        <family val="2"/>
      </rPr>
      <t>(2010 Yılında Kurulacak Kütüphane İçin)</t>
    </r>
  </si>
  <si>
    <r>
      <t xml:space="preserve">Tavan Aydınlatma Armatürü </t>
    </r>
    <r>
      <rPr>
        <b/>
        <sz val="10"/>
        <color indexed="10"/>
        <rFont val="Arial"/>
        <family val="2"/>
      </rPr>
      <t>(2010 Yılında Kurulacak Kütüphane İçin)</t>
    </r>
  </si>
  <si>
    <t>Barkovizyon (Yeni Kurulan Öğrenci Sınıf ve Laboratuarlarında Kullanılmak Üzere)</t>
  </si>
  <si>
    <r>
      <t xml:space="preserve">Barkovizyon </t>
    </r>
    <r>
      <rPr>
        <b/>
        <sz val="10"/>
        <color indexed="10"/>
        <rFont val="Arial Tur"/>
        <family val="0"/>
      </rPr>
      <t>(2010 Yılında Kurulacak Kütüphane İçin)</t>
    </r>
  </si>
  <si>
    <r>
      <t xml:space="preserve">Kapı Güvenlik Algılama Paneli (Tek koridorlu) </t>
    </r>
    <r>
      <rPr>
        <b/>
        <sz val="10"/>
        <color indexed="10"/>
        <rFont val="Arial"/>
        <family val="2"/>
      </rPr>
      <t>(2010 Yılında Kurulacak Kütüphane İçin)</t>
    </r>
  </si>
  <si>
    <r>
      <t xml:space="preserve">Manyetik Bant Yükleme - Boşaltma Makinesi </t>
    </r>
    <r>
      <rPr>
        <b/>
        <sz val="10"/>
        <color indexed="10"/>
        <rFont val="Arial"/>
        <family val="2"/>
      </rPr>
      <t>(2010 Yılında Kurulacak Kütüphane İçin)</t>
    </r>
  </si>
  <si>
    <r>
      <t xml:space="preserve">Lazer Bar Kod Okuyucusu </t>
    </r>
    <r>
      <rPr>
        <b/>
        <sz val="10"/>
        <color indexed="10"/>
        <rFont val="Arial"/>
        <family val="2"/>
      </rPr>
      <t>(2010 Yılında Kurulacak Kütüphane İçin)</t>
    </r>
  </si>
  <si>
    <r>
      <t xml:space="preserve">Taşınabilir El Terminali (Sayım İçin) </t>
    </r>
    <r>
      <rPr>
        <b/>
        <sz val="10"/>
        <color indexed="10"/>
        <rFont val="Arial"/>
        <family val="2"/>
      </rPr>
      <t>(2010 Yılında Kurulacak Kütüphane İçin)</t>
    </r>
  </si>
  <si>
    <r>
      <t xml:space="preserve">Klima Salon Tipi </t>
    </r>
    <r>
      <rPr>
        <b/>
        <sz val="10"/>
        <color indexed="10"/>
        <rFont val="Arial"/>
        <family val="2"/>
      </rPr>
      <t>(2010 Yılında Kurulacak Kütüphane İçin)</t>
    </r>
  </si>
  <si>
    <r>
      <t xml:space="preserve">Klima Duvar Tipi </t>
    </r>
    <r>
      <rPr>
        <b/>
        <sz val="10"/>
        <color indexed="10"/>
        <rFont val="Arial"/>
        <family val="2"/>
      </rPr>
      <t>(2010 Yılında Kurulacak Kütüphane İçin)</t>
    </r>
  </si>
  <si>
    <r>
      <t xml:space="preserve">Bilgisayar Alımı (Bilgisayar Lab. Tarama Terminalleri ve Personel İçin) </t>
    </r>
    <r>
      <rPr>
        <b/>
        <sz val="10"/>
        <color indexed="10"/>
        <rFont val="Arial Tur"/>
        <family val="0"/>
      </rPr>
      <t>(2010 Yılında Kurulacak Kütüphane İçin)</t>
    </r>
  </si>
  <si>
    <t>Elektronik Ortamda Yayın Alımları ve Yapımları</t>
  </si>
  <si>
    <t>06.1.6.04</t>
  </si>
  <si>
    <t>Görüntülü Yayın Alımları</t>
  </si>
  <si>
    <t>06.1.6.90</t>
  </si>
  <si>
    <t>2012  YATIRIM TEKLİFİNİN</t>
  </si>
  <si>
    <t xml:space="preserve">2010-2010 </t>
  </si>
  <si>
    <t>1997-2012</t>
  </si>
  <si>
    <t>Diğer Yayın Alımları</t>
  </si>
  <si>
    <t>SAĞLIK KÜLTÜR VE SPOR DAİRESİ BAŞKANLIĞI</t>
  </si>
  <si>
    <t>09.6.0.03</t>
  </si>
  <si>
    <t>Beslenme</t>
  </si>
  <si>
    <t>06.1.1.05</t>
  </si>
  <si>
    <t>Sosyal Tesis Mefruşatı Alımları</t>
  </si>
  <si>
    <t>09.6.0.04</t>
  </si>
  <si>
    <t>Barınma</t>
  </si>
  <si>
    <t>06.1.1.03</t>
  </si>
  <si>
    <t>Okul Mefruşatı Alımları</t>
  </si>
  <si>
    <t>09.6.0.07</t>
  </si>
  <si>
    <t>06.1.1.90</t>
  </si>
  <si>
    <t>Büro Makinaları Alımları</t>
  </si>
  <si>
    <t>Labaratuar Cihazı Alımları</t>
  </si>
  <si>
    <t>Bilgisayar Alımları</t>
  </si>
  <si>
    <t>06.5.7.01</t>
  </si>
  <si>
    <t>06.7.7.90</t>
  </si>
  <si>
    <t>YAPI İŞLERİ VE TEKNİK DAİRESİ BAŞKANLIĞI</t>
  </si>
  <si>
    <t>38.10.02.11</t>
  </si>
  <si>
    <t>06.5.1.01</t>
  </si>
  <si>
    <t>06.5.7.07</t>
  </si>
  <si>
    <t>06.5.7.09</t>
  </si>
  <si>
    <t>06.5.7.90</t>
  </si>
  <si>
    <t>06.7.7.01</t>
  </si>
  <si>
    <t>Hizmet Binası  (035  Restorasyon)</t>
  </si>
  <si>
    <t>Diğerleri (Büyük Onarım)</t>
  </si>
  <si>
    <t>06.4.2.90</t>
  </si>
  <si>
    <t>Diğer Arsa Alım ve Kamulaştırma Giderleri</t>
  </si>
  <si>
    <t>06.5.7.02</t>
  </si>
  <si>
    <t>BİLİMSEL ARAŞTIRMA PROJELERİ  KOORDİNATÖRLÜĞÜ</t>
  </si>
  <si>
    <t>09.8.8.00</t>
  </si>
  <si>
    <t xml:space="preserve">Bilgisayar Alımları </t>
  </si>
  <si>
    <t>Laboratuar Cihazı Alımları</t>
  </si>
  <si>
    <t>Diğer Makine Teçhizat Alımları</t>
  </si>
  <si>
    <t>06.1.3.04</t>
  </si>
  <si>
    <t>Laboratuar Gereçleri Alımları</t>
  </si>
  <si>
    <t>06.2.1.01</t>
  </si>
  <si>
    <t>Proje Giderleri</t>
  </si>
  <si>
    <t>06.2.7.01</t>
  </si>
  <si>
    <r>
      <t>1997H031070</t>
    </r>
    <r>
      <rPr>
        <sz val="10"/>
        <rFont val="Arial Tur"/>
        <family val="0"/>
      </rPr>
      <t xml:space="preserve"> numaralı </t>
    </r>
    <r>
      <rPr>
        <b/>
        <sz val="10"/>
        <rFont val="Arial Tur"/>
        <family val="0"/>
      </rPr>
      <t>"Derslik ve Merkezi Birimler"</t>
    </r>
    <r>
      <rPr>
        <sz val="10"/>
        <rFont val="Arial Tur"/>
        <family val="0"/>
      </rPr>
      <t xml:space="preserve"> projesi kapsamında </t>
    </r>
    <r>
      <rPr>
        <b/>
        <sz val="10"/>
        <rFont val="Arial Tur"/>
        <family val="0"/>
      </rPr>
      <t>Davutpaşa Kampüsü İnşaat Fakültesi Hidrolik Laboratuar Binası Yapım İşi (4.500 m</t>
    </r>
    <r>
      <rPr>
        <b/>
        <vertAlign val="superscript"/>
        <sz val="10"/>
        <rFont val="Arial Tur"/>
        <family val="0"/>
      </rPr>
      <t>2</t>
    </r>
    <r>
      <rPr>
        <b/>
        <sz val="10"/>
        <rFont val="Arial Tur"/>
        <family val="0"/>
      </rPr>
      <t>) 200 takvim günü</t>
    </r>
    <r>
      <rPr>
        <sz val="10"/>
        <rFont val="Arial Tur"/>
        <family val="0"/>
      </rPr>
      <t xml:space="preserve"> süreyle </t>
    </r>
    <r>
      <rPr>
        <b/>
        <sz val="10"/>
        <rFont val="Arial Tur"/>
        <family val="0"/>
      </rPr>
      <t>yıllara sari (Başlama Bitiş Tarihi: 2009-2010)</t>
    </r>
    <r>
      <rPr>
        <sz val="10"/>
        <rFont val="Arial Tur"/>
        <family val="0"/>
      </rPr>
      <t xml:space="preserve"> olarak</t>
    </r>
    <r>
      <rPr>
        <b/>
        <sz val="10"/>
        <rFont val="Arial Tur"/>
        <family val="0"/>
      </rPr>
      <t xml:space="preserve"> 4.100.000,00.- TL.ye (3.474.576,00 + 625.424,00 KDV.)</t>
    </r>
    <r>
      <rPr>
        <sz val="10"/>
        <rFont val="Arial Tur"/>
        <family val="0"/>
      </rPr>
      <t xml:space="preserve"> ihalesi yapılacaktır. Söz konusu işle ilgili </t>
    </r>
    <r>
      <rPr>
        <b/>
        <sz val="10"/>
        <rFont val="Arial Tur"/>
        <family val="0"/>
      </rPr>
      <t>2009 Yılında (2.250 m</t>
    </r>
    <r>
      <rPr>
        <b/>
        <vertAlign val="superscript"/>
        <sz val="10"/>
        <rFont val="Arial Tur"/>
        <family val="0"/>
      </rPr>
      <t>2</t>
    </r>
    <r>
      <rPr>
        <b/>
        <sz val="10"/>
        <rFont val="Arial Tur"/>
        <family val="0"/>
      </rPr>
      <t>) 2.050.000,00 TL. (% 50), 2010 Yılında (2.250 m</t>
    </r>
    <r>
      <rPr>
        <b/>
        <vertAlign val="superscript"/>
        <sz val="10"/>
        <rFont val="Arial Tur"/>
        <family val="0"/>
      </rPr>
      <t>2</t>
    </r>
    <r>
      <rPr>
        <b/>
        <sz val="10"/>
        <rFont val="Arial Tur"/>
        <family val="0"/>
      </rPr>
      <t>) 2.050.000,00.- TL. (% 50)</t>
    </r>
    <r>
      <rPr>
        <sz val="10"/>
        <rFont val="Arial Tur"/>
        <family val="0"/>
      </rPr>
      <t xml:space="preserve"> ödeme yapılması taahhüt edilecektir.</t>
    </r>
  </si>
  <si>
    <r>
      <t>1997H031070</t>
    </r>
    <r>
      <rPr>
        <sz val="10"/>
        <rFont val="Arial Tur"/>
        <family val="0"/>
      </rPr>
      <t xml:space="preserve"> numaralı </t>
    </r>
    <r>
      <rPr>
        <b/>
        <sz val="10"/>
        <rFont val="Arial Tur"/>
        <family val="0"/>
      </rPr>
      <t>"Derslik ve Merkezi Birimler"</t>
    </r>
    <r>
      <rPr>
        <sz val="10"/>
        <rFont val="Arial Tur"/>
        <family val="0"/>
      </rPr>
      <t xml:space="preserve"> projesi kapsamında </t>
    </r>
    <r>
      <rPr>
        <b/>
        <sz val="10"/>
        <rFont val="Arial Tur"/>
        <family val="0"/>
      </rPr>
      <t>Davutpaşa Kampüsü Kütüphane Binası Yapım İşi (5.665 m</t>
    </r>
    <r>
      <rPr>
        <b/>
        <vertAlign val="superscript"/>
        <sz val="10"/>
        <rFont val="Arial Tur"/>
        <family val="0"/>
      </rPr>
      <t>2</t>
    </r>
    <r>
      <rPr>
        <b/>
        <sz val="10"/>
        <rFont val="Arial Tur"/>
        <family val="0"/>
      </rPr>
      <t>) 300 takvim günü</t>
    </r>
    <r>
      <rPr>
        <sz val="10"/>
        <rFont val="Arial Tur"/>
        <family val="0"/>
      </rPr>
      <t xml:space="preserve"> süreyle </t>
    </r>
    <r>
      <rPr>
        <b/>
        <sz val="10"/>
        <rFont val="Arial Tur"/>
        <family val="0"/>
      </rPr>
      <t>yıllara sari (Başlama Bitiş Tarihi: 2009-2010)</t>
    </r>
    <r>
      <rPr>
        <sz val="10"/>
        <rFont val="Arial Tur"/>
        <family val="0"/>
      </rPr>
      <t xml:space="preserve"> olarak</t>
    </r>
    <r>
      <rPr>
        <b/>
        <sz val="10"/>
        <rFont val="Arial Tur"/>
        <family val="0"/>
      </rPr>
      <t xml:space="preserve"> 4.275.000,00.- TL.ye (3.622.881,00 + 652.119,00 KDV.)</t>
    </r>
    <r>
      <rPr>
        <sz val="10"/>
        <rFont val="Arial Tur"/>
        <family val="0"/>
      </rPr>
      <t xml:space="preserve"> ihalesi yapılmış olup, Söz konusu işle ilgili </t>
    </r>
    <r>
      <rPr>
        <b/>
        <sz val="10"/>
        <rFont val="Arial Tur"/>
        <family val="0"/>
      </rPr>
      <t>2009 Yılında (3.415 m</t>
    </r>
    <r>
      <rPr>
        <b/>
        <vertAlign val="superscript"/>
        <sz val="10"/>
        <rFont val="Arial Tur"/>
        <family val="0"/>
      </rPr>
      <t>2</t>
    </r>
    <r>
      <rPr>
        <b/>
        <sz val="10"/>
        <rFont val="Arial Tur"/>
        <family val="0"/>
      </rPr>
      <t>) 2.565.000,00 TL. (% 60), 2010 Yılında (2.250 m</t>
    </r>
    <r>
      <rPr>
        <b/>
        <vertAlign val="superscript"/>
        <sz val="10"/>
        <rFont val="Arial Tur"/>
        <family val="0"/>
      </rPr>
      <t>2</t>
    </r>
    <r>
      <rPr>
        <b/>
        <sz val="10"/>
        <rFont val="Arial Tur"/>
        <family val="0"/>
      </rPr>
      <t>) 1.710.000,00.- TL. (% 40)</t>
    </r>
    <r>
      <rPr>
        <sz val="10"/>
        <rFont val="Arial Tur"/>
        <family val="0"/>
      </rPr>
      <t xml:space="preserve"> ödeme yapılması taahhüt edilmiştir.</t>
    </r>
  </si>
  <si>
    <t>06.1.3 AVADANLIK ALIMLARI TOPLAMI</t>
  </si>
  <si>
    <t>06.1 MAMUL MAL ALIMLARI TOPLAMI</t>
  </si>
  <si>
    <t>06.2 MENKUL SERMAYE ÜRETİM GİDERLERİ</t>
  </si>
  <si>
    <t>06.2 MENKUL SERMAYE ÜRETİM GİDERLERİ TOPLAMI</t>
  </si>
  <si>
    <t>06.6 MENKUL MALLARIN BÜYÜK ONARIM GİDERLERİ</t>
  </si>
  <si>
    <t>06.6 MENKUL MALLARIN BÜYÜK ONARIM GİDERLERİ TOPLAMI</t>
  </si>
  <si>
    <t>06.9 DİĞER SERMAYE GİDERLERİ</t>
  </si>
  <si>
    <t>06.9 DİĞER SERMAYE GİDERLERİ TOPLAMI</t>
  </si>
  <si>
    <t>06.3 GAYRİ MADDİ HAK ALIMLARI</t>
  </si>
  <si>
    <t>06.1.6 YAYIN ALIMLARI VE YAPIMLARI</t>
  </si>
  <si>
    <t>06.1.6 YAYIN ALIMLARI VE YAPIMLARI TOPLAMI</t>
  </si>
  <si>
    <t>Hizmet Binası</t>
  </si>
  <si>
    <r>
      <t xml:space="preserve">YATIRIM TEKLİFLERİ TABLOSU </t>
    </r>
    <r>
      <rPr>
        <b/>
        <sz val="14"/>
        <color indexed="10"/>
        <rFont val="Arial Tur"/>
        <family val="0"/>
      </rPr>
      <t>(KURUM TEKLİFİ)</t>
    </r>
  </si>
  <si>
    <t>06.4 GAYRİMENKUL ALIMLARI VE KAMULAŞTIRMASI</t>
  </si>
  <si>
    <t>06.4.2 ARSA ALIM VE KAMULAŞTIRMA GİDERLERİ</t>
  </si>
  <si>
    <t>38.10.02.04</t>
  </si>
  <si>
    <t>09.4.1.00</t>
  </si>
  <si>
    <t>06.1.1.01</t>
  </si>
  <si>
    <t>Büro Mefruşatı Alımları</t>
  </si>
  <si>
    <t>06.1.2.01</t>
  </si>
  <si>
    <t>Büro Makinaları Alımları (Asgari Değerin Üzerinde)</t>
  </si>
  <si>
    <t>06.1.2.04</t>
  </si>
  <si>
    <t>Laboratuar Cihazı Alımları (600 Mak.Teç.Alm.)</t>
  </si>
  <si>
    <t>06.1.2.05</t>
  </si>
  <si>
    <t>06.1.2.90</t>
  </si>
  <si>
    <t>06.1.3.02</t>
  </si>
  <si>
    <t>Atölye Gereçleri Alımları</t>
  </si>
  <si>
    <t>TAVAN TEKLİFİ</t>
  </si>
  <si>
    <t>KURUM TEKLİFİ</t>
  </si>
  <si>
    <t>İLAVE ÖDENEK İHTİYACI</t>
  </si>
  <si>
    <r>
      <t xml:space="preserve">Binek Otomobil </t>
    </r>
    <r>
      <rPr>
        <b/>
        <sz val="10"/>
        <rFont val="Arial Tur"/>
        <family val="0"/>
      </rPr>
      <t>(Genel İdare Hizmetleri)</t>
    </r>
  </si>
  <si>
    <t>06.1.3.90</t>
  </si>
  <si>
    <t>Diğer Avadanlık Alımları</t>
  </si>
  <si>
    <t>06.2.2.01</t>
  </si>
  <si>
    <t>Hammadde Alımları</t>
  </si>
  <si>
    <t>06.2.5.01</t>
  </si>
  <si>
    <t>Kereste ve Kereste Ürünleri  Alımları</t>
  </si>
  <si>
    <t>06.2.6.01</t>
  </si>
  <si>
    <t>Kağıt ve Kağıt Ürünleri  Alımları</t>
  </si>
  <si>
    <t>06.2.8.01</t>
  </si>
  <si>
    <t>Metal Ürün Alımları</t>
  </si>
  <si>
    <t>06.2.9.01</t>
  </si>
  <si>
    <t>Diğer Alımlar</t>
  </si>
  <si>
    <t>06.6.7.01</t>
  </si>
  <si>
    <t>06.1.2.02</t>
  </si>
  <si>
    <t>06.3.1.01</t>
  </si>
  <si>
    <r>
      <t>Üniversitemizin 1998-2007 Yılları Yatırım Programında</t>
    </r>
    <r>
      <rPr>
        <sz val="10"/>
        <rFont val="Arial Tur"/>
        <family val="0"/>
      </rPr>
      <t xml:space="preserve"> yer alan </t>
    </r>
    <r>
      <rPr>
        <b/>
        <sz val="10"/>
        <rFont val="Arial Tur"/>
        <family val="0"/>
      </rPr>
      <t>1998H031590</t>
    </r>
    <r>
      <rPr>
        <sz val="10"/>
        <rFont val="Arial Tur"/>
        <family val="0"/>
      </rPr>
      <t xml:space="preserve"> numaralı </t>
    </r>
    <r>
      <rPr>
        <b/>
        <sz val="10"/>
        <rFont val="Arial Tur"/>
        <family val="0"/>
      </rPr>
      <t>"Merk. Kamp. Hünkar Dai. ve Tar. Bin. Köşk. Rest."</t>
    </r>
    <r>
      <rPr>
        <sz val="10"/>
        <rFont val="Arial Tur"/>
        <family val="0"/>
      </rPr>
      <t xml:space="preserve"> projesi; </t>
    </r>
    <r>
      <rPr>
        <b/>
        <sz val="10"/>
        <rFont val="Arial Tur"/>
        <family val="0"/>
      </rPr>
      <t>2008 Yılı Yatırım Programında 2008H035090</t>
    </r>
    <r>
      <rPr>
        <sz val="10"/>
        <rFont val="Arial Tur"/>
        <family val="0"/>
      </rPr>
      <t xml:space="preserve"> numaralı </t>
    </r>
    <r>
      <rPr>
        <b/>
        <sz val="10"/>
        <rFont val="Arial Tur"/>
        <family val="0"/>
      </rPr>
      <t>"Büyük Onarım"</t>
    </r>
    <r>
      <rPr>
        <sz val="10"/>
        <rFont val="Arial Tur"/>
        <family val="0"/>
      </rPr>
      <t xml:space="preserve"> projesine dahil edilmiş ve bu proje </t>
    </r>
    <r>
      <rPr>
        <b/>
        <sz val="10"/>
        <rFont val="Arial Tur"/>
        <family val="0"/>
      </rPr>
      <t>2010 Yılı Yatırım Tekliflerinde</t>
    </r>
    <r>
      <rPr>
        <sz val="10"/>
        <rFont val="Arial Tur"/>
        <family val="0"/>
      </rPr>
      <t xml:space="preserve"> çok yıllı olarak devam eden projeler grubunda gösterilmiştir.</t>
    </r>
  </si>
  <si>
    <t>2013</t>
  </si>
  <si>
    <t xml:space="preserve">Termoreaktör </t>
  </si>
  <si>
    <t>BOİ inkübatörü</t>
  </si>
  <si>
    <t xml:space="preserve">Renk Ölçüm Cihazı </t>
  </si>
  <si>
    <t xml:space="preserve">Multimetre (pH, iletkenlik, ÇO, sıcaklık vs) </t>
  </si>
  <si>
    <t>Manometrik BOİ Ölçüm Cihazı</t>
  </si>
  <si>
    <t>Portatif pH Metre</t>
  </si>
  <si>
    <t>Bulanıklık Ölçüm cihazı (Lab ölçekli)</t>
  </si>
  <si>
    <t>Bulanıklık Ölçüm cihazı (Portatif)</t>
  </si>
  <si>
    <t>Portatif fotometre</t>
  </si>
  <si>
    <t>Dijital Titratör</t>
  </si>
  <si>
    <t>HR ICP-MS</t>
  </si>
  <si>
    <t>HR-GC-MS*</t>
  </si>
  <si>
    <t>THERMO SCIENTIFIC HiperTOC</t>
  </si>
  <si>
    <t>HR-LC-MS</t>
  </si>
  <si>
    <t>GC-ECD-FPD</t>
  </si>
  <si>
    <t>GC-FID-MS</t>
  </si>
  <si>
    <t>GC-MS-MS</t>
  </si>
  <si>
    <t>ICP-Laser Ablation</t>
  </si>
  <si>
    <t>FT-IR</t>
  </si>
  <si>
    <t>Raman</t>
  </si>
  <si>
    <t>Otoanalizör</t>
  </si>
  <si>
    <t>Metal Alımı Ürünü Alımları</t>
  </si>
  <si>
    <t>Bilgisayar Yazılımı Alımları</t>
  </si>
  <si>
    <t>06.3.4.01</t>
  </si>
  <si>
    <t>Patent Alımları</t>
  </si>
  <si>
    <t>06.9.2.01</t>
  </si>
  <si>
    <t>Yurtiçi Geçici Görev Yollukları</t>
  </si>
  <si>
    <t>06.9.2.03</t>
  </si>
  <si>
    <t>Yurtdışı Geçici Görev Yollukları</t>
  </si>
  <si>
    <t>06.9.9.01</t>
  </si>
  <si>
    <t>Diğer Sermaye Giderleri</t>
  </si>
  <si>
    <t>09.8.8.01</t>
  </si>
  <si>
    <t>KREDİ</t>
  </si>
  <si>
    <t>SEKTÖR</t>
  </si>
  <si>
    <t>PROJE SAHİBİ KURULUŞ</t>
  </si>
  <si>
    <t>PROJENİN;</t>
  </si>
  <si>
    <t>ADI</t>
  </si>
  <si>
    <t>NUMARASI</t>
  </si>
  <si>
    <t>YERİ</t>
  </si>
  <si>
    <t>KARAKTERİSTİĞİ</t>
  </si>
  <si>
    <t>YATIRIM TEKLİFLERİYLE YAPILMASI PLANLANAN</t>
  </si>
  <si>
    <t>06.7 GAYRİMENKUL BÜYÜK ONARIM GİDERLERİ</t>
  </si>
  <si>
    <t>Rektörlük Bilimsel Araştırma Projeleri</t>
  </si>
  <si>
    <t xml:space="preserve"> </t>
  </si>
  <si>
    <t>2009</t>
  </si>
  <si>
    <t>2010</t>
  </si>
  <si>
    <t>BÜTÇE KANUNU</t>
  </si>
  <si>
    <t>İDARİ VE MALİ İŞLER DAİRESİ BAŞKANLIĞI</t>
  </si>
  <si>
    <t>06.1</t>
  </si>
  <si>
    <t>MAMUL MAL ALIMLARI</t>
  </si>
  <si>
    <t>06.2</t>
  </si>
  <si>
    <t>MENKUL SERMAYE ÜRETİM GİDERLERİ</t>
  </si>
  <si>
    <t>38.10.02.07</t>
  </si>
  <si>
    <t>08.2.0.00</t>
  </si>
  <si>
    <t>06.1.6.01</t>
  </si>
  <si>
    <t>Basılı Yayın Alımları</t>
  </si>
  <si>
    <t>06.1.6.03</t>
  </si>
  <si>
    <r>
      <t>Yıldız Teknik Üniversitesinin Kamulaştırma Ödeneği</t>
    </r>
    <r>
      <rPr>
        <b/>
        <sz val="10"/>
        <rFont val="Arial Tur"/>
        <family val="0"/>
      </rPr>
      <t xml:space="preserve">; Tablo-12 da tavan rakamları içerisinde kalınmak suretiyle </t>
    </r>
    <r>
      <rPr>
        <b/>
        <sz val="10"/>
        <color indexed="10"/>
        <rFont val="Arial Tur"/>
        <family val="0"/>
      </rPr>
      <t>2010 yılı için 10.- TL., 2011 yılı için 10.- TL., 2012 yılı için 10.- TL.</t>
    </r>
    <r>
      <rPr>
        <b/>
        <sz val="10"/>
        <rFont val="Arial Tur"/>
        <family val="0"/>
      </rPr>
      <t xml:space="preserve"> olarak teklif edilmiş olup, Tablo-1 ve Tablo-2 de </t>
    </r>
    <r>
      <rPr>
        <b/>
        <sz val="10"/>
        <color indexed="10"/>
        <rFont val="Arial Tur"/>
        <family val="0"/>
      </rPr>
      <t>gösterilmemiştir</t>
    </r>
    <r>
      <rPr>
        <b/>
        <sz val="10"/>
        <rFont val="Arial Tur"/>
        <family val="0"/>
      </rPr>
      <t>.</t>
    </r>
  </si>
  <si>
    <r>
      <t>YILDIZ TEKNİK ÜNİVERSİTESİ 2011 YILI YATIRIM PROGRAMI</t>
    </r>
    <r>
      <rPr>
        <b/>
        <sz val="12"/>
        <color indexed="10"/>
        <rFont val="Arial Tur"/>
        <family val="0"/>
      </rPr>
      <t xml:space="preserve"> (KURUM TEKLİFİ)</t>
    </r>
  </si>
  <si>
    <t>BÜYÜK ONARIM</t>
  </si>
  <si>
    <t>ÇEŞİTLİ ÜNİTELERİN ETÜD PROJESİ</t>
  </si>
  <si>
    <t>YILDIZ TEKNİK ÜNİVERSİTESİ KAMULAŞTIRMA</t>
  </si>
  <si>
    <t>AÇIK VE KAPALI SPOR TESİSLERİ</t>
  </si>
  <si>
    <t>BİLM. ARAŞ. PROJ.</t>
  </si>
  <si>
    <t>BİLİMSEL ARAŞTIRMA PROJELERİ</t>
  </si>
  <si>
    <t>2005K120730</t>
  </si>
  <si>
    <t>Biyomedikal Malzemeler ve Yapay Dokular</t>
  </si>
  <si>
    <t>2003K121070</t>
  </si>
  <si>
    <t>İleri Araştırma Projeleri</t>
  </si>
  <si>
    <t>2007K121360</t>
  </si>
  <si>
    <t>Bitkisel Orjinli Pestistler Araş. ve Uyg. Mer.</t>
  </si>
  <si>
    <t>Makine Teçh. + Bakım Onr.</t>
  </si>
  <si>
    <t>NOT:</t>
  </si>
  <si>
    <r>
      <t>Davutpaşa Kampusu Rektörlük İdari Binası Proje Yapım İşi (8.500 m</t>
    </r>
    <r>
      <rPr>
        <vertAlign val="superscript"/>
        <sz val="10"/>
        <rFont val="Arial Tur"/>
        <family val="0"/>
      </rPr>
      <t>2</t>
    </r>
    <r>
      <rPr>
        <sz val="10"/>
        <rFont val="Arial Tur"/>
        <family val="0"/>
      </rPr>
      <t>)</t>
    </r>
  </si>
  <si>
    <r>
      <t>Davutpaşa Kampusu Eğitim Hizmet Binası Proje Yapım İşi (25.000 m</t>
    </r>
    <r>
      <rPr>
        <vertAlign val="superscript"/>
        <sz val="10"/>
        <rFont val="Arial Tur"/>
        <family val="0"/>
      </rPr>
      <t>2</t>
    </r>
    <r>
      <rPr>
        <sz val="10"/>
        <rFont val="Arial Tur"/>
        <family val="0"/>
      </rPr>
      <t>)</t>
    </r>
  </si>
  <si>
    <t>Takım</t>
  </si>
  <si>
    <t>Merkez Kampüsü Trafo ve Elektrik Ana Hatlarının Yenilenmesi</t>
  </si>
  <si>
    <t>Davutpaşa Kampüsü Elektrik Su ve Doğal Gaz Altyapı Yapım İşleri</t>
  </si>
  <si>
    <t>Davutpaşa Kampüsü Yol Yapım İşleri</t>
  </si>
  <si>
    <r>
      <t>M</t>
    </r>
    <r>
      <rPr>
        <vertAlign val="superscript"/>
        <sz val="10"/>
        <rFont val="Arial Tur"/>
        <family val="0"/>
      </rPr>
      <t>2</t>
    </r>
  </si>
  <si>
    <t>Davutpaşa Kampüsü Yabancı Diller Yüksekokulu Binasının Bakım ve Onarım İşleri</t>
  </si>
  <si>
    <t>Davutpaşa Kampüsü Kimya Metalurji Fakültesi Binasının Bakım ve Onarım İşleri</t>
  </si>
  <si>
    <t>2009 SONUNA KADAR TAHMİNİ KÜMÜLATİF HARCAMA</t>
  </si>
  <si>
    <t>GENEL TOPLAM (2011 + 2012 + 2013)</t>
  </si>
  <si>
    <r>
      <t>M</t>
    </r>
    <r>
      <rPr>
        <b/>
        <vertAlign val="superscript"/>
        <sz val="10"/>
        <color indexed="12"/>
        <rFont val="Arial Tur"/>
        <family val="0"/>
      </rPr>
      <t>2</t>
    </r>
  </si>
  <si>
    <t>Faks</t>
  </si>
  <si>
    <t>Tarayıcı</t>
  </si>
  <si>
    <t>Kağıt Kıyıcı</t>
  </si>
  <si>
    <t>Printer</t>
  </si>
  <si>
    <t>Server Sistemi</t>
  </si>
  <si>
    <t>Masaüstü Bilgisayar</t>
  </si>
  <si>
    <t>Dizüstü Bilgisayar</t>
  </si>
  <si>
    <t>Süper Bilgisayar</t>
  </si>
  <si>
    <t>Yıldız Teknik Üniversitesi Kamulaştırma</t>
  </si>
  <si>
    <r>
      <t xml:space="preserve">Kampüs Altyapısı </t>
    </r>
    <r>
      <rPr>
        <b/>
        <sz val="7"/>
        <color indexed="10"/>
        <rFont val="Times New Roman"/>
        <family val="1"/>
      </rPr>
      <t>(Davutpaşa Kampüs Altyapısı)</t>
    </r>
  </si>
  <si>
    <t>EĞİTİM - BEDEN EĞİTİMİ VE SPOR SEKTÖRÜ</t>
  </si>
  <si>
    <t>DİĞER KAMU HİZMETLERİ - TEKNOLOJİK ARAŞTIRMA SEKTÖRÜ</t>
  </si>
  <si>
    <t>25 Yıl</t>
  </si>
  <si>
    <t>Takım ve Tamir Ekipmanları</t>
  </si>
  <si>
    <t>Laboratuar Masalar ve Yerleşimi</t>
  </si>
  <si>
    <t>Gaz Tüpleri</t>
  </si>
  <si>
    <t>Muktelif Çelik Al Hidrolik Pnömatik Malzeme</t>
  </si>
  <si>
    <t xml:space="preserve">Yabacı Dil ve Türkçe Dergiler </t>
  </si>
  <si>
    <t>Dijital Yayınlar</t>
  </si>
  <si>
    <t>Muhtelif Görüntülü Yayın Alımları</t>
  </si>
  <si>
    <t>Müşavirlik Giderleri</t>
  </si>
  <si>
    <t>Muhtelif Hammadde Alımları</t>
  </si>
  <si>
    <t>Muhtelif Metal Ürünleri Alımları</t>
  </si>
  <si>
    <t>Muhtelif Bilgisayar Yazılım Alımları</t>
  </si>
  <si>
    <t>Muhtelif Patent Alımları</t>
  </si>
  <si>
    <r>
      <t>Disiplinlerarası Bilim ve Teknoloji Geliştirme Merkezi Binasının Proje Yapım İşi ( 17.640 m</t>
    </r>
    <r>
      <rPr>
        <vertAlign val="superscript"/>
        <sz val="10"/>
        <rFont val="Arial Tur"/>
        <family val="0"/>
      </rPr>
      <t>2</t>
    </r>
    <r>
      <rPr>
        <sz val="10"/>
        <rFont val="Arial Tur"/>
        <family val="0"/>
      </rPr>
      <t>)</t>
    </r>
  </si>
  <si>
    <r>
      <t>Disiplinlerarası Bilim ve Teknoloji Geliştirme Merkezi Binasının İnşaatı ( 17.640 m</t>
    </r>
    <r>
      <rPr>
        <vertAlign val="superscript"/>
        <sz val="10"/>
        <rFont val="Arial Tur"/>
        <family val="0"/>
      </rPr>
      <t>2</t>
    </r>
    <r>
      <rPr>
        <sz val="10"/>
        <rFont val="Arial Tur"/>
        <family val="0"/>
      </rPr>
      <t>)</t>
    </r>
  </si>
  <si>
    <t>Disiplinlerarası Bilim ve Teknoloji Geliştirme Merkezi</t>
  </si>
  <si>
    <t>Muhtelif Laboratuar Cihazı Alımları</t>
  </si>
  <si>
    <t>2008 SONUNA KADAR TAHMİNİ KÜMÜLATİF HARCAMA</t>
  </si>
  <si>
    <t>2009 YATIRIM TEKLİFİ</t>
  </si>
  <si>
    <t>2010-</t>
  </si>
  <si>
    <t>2011 YATIRIM TEKLİFİNİN</t>
  </si>
  <si>
    <t>2010 YATIRIM TEKLİFİNİN</t>
  </si>
  <si>
    <t>2012 YATIRIM TEKLİFİNİN</t>
  </si>
  <si>
    <t>T2 (6 Ad.), T11-a (1 Ad.), T13 (1 Ad.)</t>
  </si>
  <si>
    <t>HİBE / T13</t>
  </si>
  <si>
    <r>
      <t xml:space="preserve">Kamyon (Şasi-kabin tam yüklü ağırlığı en az 12.000 Kg) </t>
    </r>
    <r>
      <rPr>
        <b/>
        <sz val="10"/>
        <rFont val="Arial Tur"/>
        <family val="0"/>
      </rPr>
      <t>(Genel İdare Hizmetleri)</t>
    </r>
  </si>
  <si>
    <r>
      <t xml:space="preserve">Talep edilen </t>
    </r>
    <r>
      <rPr>
        <b/>
        <sz val="10"/>
        <color indexed="10"/>
        <rFont val="Arial Tur"/>
        <family val="0"/>
      </rPr>
      <t>8 adet (T2: 6 adet, T11-a: 1 adet, T13: 1 adet) taşıt hibe ile karşılanacak</t>
    </r>
    <r>
      <rPr>
        <b/>
        <sz val="10"/>
        <rFont val="Arial Tur"/>
        <family val="0"/>
      </rPr>
      <t xml:space="preserve"> olup, toplama dahil edilmemiştir.</t>
    </r>
  </si>
  <si>
    <r>
      <t>Üniversitemizin 2008 Yılı Yatırım Programında</t>
    </r>
    <r>
      <rPr>
        <sz val="10"/>
        <rFont val="Arial Tur"/>
        <family val="0"/>
      </rPr>
      <t xml:space="preserve"> yer alan </t>
    </r>
    <r>
      <rPr>
        <b/>
        <sz val="10"/>
        <rFont val="Arial Tur"/>
        <family val="0"/>
      </rPr>
      <t>2008H035100</t>
    </r>
    <r>
      <rPr>
        <sz val="10"/>
        <rFont val="Arial Tur"/>
        <family val="0"/>
      </rPr>
      <t xml:space="preserve"> numaralı </t>
    </r>
    <r>
      <rPr>
        <b/>
        <sz val="10"/>
        <rFont val="Arial Tur"/>
        <family val="0"/>
      </rPr>
      <t>"Makine ve Teçhizat Alımı"</t>
    </r>
    <r>
      <rPr>
        <sz val="10"/>
        <rFont val="Arial Tur"/>
        <family val="0"/>
      </rPr>
      <t xml:space="preserve"> projesi, </t>
    </r>
    <r>
      <rPr>
        <b/>
        <sz val="10"/>
        <rFont val="Arial Tur"/>
        <family val="0"/>
      </rPr>
      <t>2008H035110</t>
    </r>
    <r>
      <rPr>
        <sz val="10"/>
        <rFont val="Arial Tur"/>
        <family val="0"/>
      </rPr>
      <t xml:space="preserve"> numaralı </t>
    </r>
    <r>
      <rPr>
        <b/>
        <sz val="10"/>
        <rFont val="Arial Tur"/>
        <family val="0"/>
      </rPr>
      <t>"Yayın Alımı"</t>
    </r>
    <r>
      <rPr>
        <sz val="10"/>
        <rFont val="Arial Tur"/>
        <family val="0"/>
      </rPr>
      <t xml:space="preserve"> projesi, </t>
    </r>
    <r>
      <rPr>
        <b/>
        <sz val="10"/>
        <rFont val="Arial Tur"/>
        <family val="0"/>
      </rPr>
      <t>2008H035120</t>
    </r>
    <r>
      <rPr>
        <sz val="10"/>
        <rFont val="Arial Tur"/>
        <family val="0"/>
      </rPr>
      <t xml:space="preserve"> numaralı </t>
    </r>
    <r>
      <rPr>
        <b/>
        <sz val="10"/>
        <rFont val="Arial Tur"/>
        <family val="0"/>
      </rPr>
      <t>"Bilgi Teknolojileri"</t>
    </r>
    <r>
      <rPr>
        <sz val="10"/>
        <rFont val="Arial Tur"/>
        <family val="0"/>
      </rPr>
      <t xml:space="preserve"> projesi ve </t>
    </r>
    <r>
      <rPr>
        <b/>
        <sz val="10"/>
        <rFont val="Arial Tur"/>
        <family val="0"/>
      </rPr>
      <t>2008H035130</t>
    </r>
    <r>
      <rPr>
        <sz val="10"/>
        <rFont val="Arial Tur"/>
        <family val="0"/>
      </rPr>
      <t xml:space="preserve"> numaralı </t>
    </r>
    <r>
      <rPr>
        <b/>
        <sz val="10"/>
        <rFont val="Arial Tur"/>
        <family val="0"/>
      </rPr>
      <t>"Taşıt Alımı"</t>
    </r>
    <r>
      <rPr>
        <sz val="10"/>
        <rFont val="Arial Tur"/>
        <family val="0"/>
      </rPr>
      <t xml:space="preserve"> projesi; </t>
    </r>
    <r>
      <rPr>
        <b/>
        <sz val="10"/>
        <rFont val="Arial Tur"/>
        <family val="0"/>
      </rPr>
      <t>2009 Yılı Yatırım Programında 2009H032560</t>
    </r>
    <r>
      <rPr>
        <sz val="10"/>
        <rFont val="Arial Tur"/>
        <family val="0"/>
      </rPr>
      <t xml:space="preserve"> numaralı </t>
    </r>
    <r>
      <rPr>
        <b/>
        <sz val="10"/>
        <rFont val="Arial Tur"/>
        <family val="0"/>
      </rPr>
      <t>"Muhtelif İşler"</t>
    </r>
    <r>
      <rPr>
        <sz val="10"/>
        <rFont val="Arial Tur"/>
        <family val="0"/>
      </rPr>
      <t xml:space="preserve"> projesine dahil edililerek birleştirilmiştir. Bu projeler </t>
    </r>
    <r>
      <rPr>
        <b/>
        <sz val="10"/>
        <rFont val="Arial Tur"/>
        <family val="0"/>
      </rPr>
      <t xml:space="preserve">2010 Yılı Yatırım Tekliflerinde yeni proje </t>
    </r>
    <r>
      <rPr>
        <sz val="10"/>
        <rFont val="Arial Tur"/>
        <family val="0"/>
      </rPr>
      <t xml:space="preserve">olarak </t>
    </r>
    <r>
      <rPr>
        <b/>
        <sz val="10"/>
        <rFont val="Arial Tur"/>
        <family val="0"/>
      </rPr>
      <t>"Muhtelif İşler"</t>
    </r>
    <r>
      <rPr>
        <sz val="10"/>
        <rFont val="Arial Tur"/>
        <family val="0"/>
      </rPr>
      <t xml:space="preserve"> projesinde </t>
    </r>
    <r>
      <rPr>
        <b/>
        <sz val="10"/>
        <rFont val="Arial Tur"/>
        <family val="0"/>
      </rPr>
      <t>birleştirilerek teklif edilmiştir</t>
    </r>
    <r>
      <rPr>
        <sz val="10"/>
        <rFont val="Arial Tur"/>
        <family val="0"/>
      </rPr>
      <t>.</t>
    </r>
  </si>
  <si>
    <r>
      <t xml:space="preserve">Otobüs (Sürücü dahil en az 27, en fazla 40 kişilik) </t>
    </r>
    <r>
      <rPr>
        <b/>
        <sz val="10"/>
        <rFont val="Arial Tur"/>
        <family val="0"/>
      </rPr>
      <t>(Genel İdare Hizm)</t>
    </r>
  </si>
  <si>
    <r>
      <t xml:space="preserve">Kamulaştırma </t>
    </r>
    <r>
      <rPr>
        <b/>
        <sz val="10"/>
        <color indexed="10"/>
        <rFont val="Arial Tur"/>
        <family val="0"/>
      </rPr>
      <t>( 6 )</t>
    </r>
  </si>
  <si>
    <r>
      <t xml:space="preserve">Muhtelif İşler </t>
    </r>
    <r>
      <rPr>
        <b/>
        <sz val="10"/>
        <color indexed="10"/>
        <rFont val="Arial Tur"/>
        <family val="0"/>
      </rPr>
      <t>( 4 ) - ( 5 )</t>
    </r>
  </si>
  <si>
    <t>Kütüphane Yayın Alımı</t>
  </si>
  <si>
    <t>Makine Teçh. + Bakım Onr. + Bil. Don. Yaz. Alty. + Küt. Yay. Al. + Taşıt</t>
  </si>
  <si>
    <t>DKH - TEKNOLOJİK ARAŞTIRMA</t>
  </si>
  <si>
    <t>06.2.1 MÜŞAVİR FİRMA VE KİŞİLERE ÖDEMELER</t>
  </si>
  <si>
    <t>Diğer Makine Teçhizat Alımları (600 Mak.Teç.Alm.)</t>
  </si>
  <si>
    <t>Müteahhitlik Hizmetleri (MakTeç.B.Onarım Giderleri)</t>
  </si>
  <si>
    <t>Bilgisayar Alımları (036 /600 Mak Teç.Alm.)</t>
  </si>
  <si>
    <t>Proje Giderleri (038 Etüt Proje Giderleri)</t>
  </si>
  <si>
    <t>Yol Yapım Giderleri (037 Altyapı)</t>
  </si>
  <si>
    <t>Kanalizasyon Tesisi Yapım Giderleri (037 Altyapı)</t>
  </si>
  <si>
    <t>Diğerleri (037 Altyapı)</t>
  </si>
  <si>
    <r>
      <t xml:space="preserve">MUHTELİF İŞLER </t>
    </r>
    <r>
      <rPr>
        <b/>
        <sz val="11"/>
        <color indexed="10"/>
        <rFont val="Arial Tur"/>
        <family val="0"/>
      </rPr>
      <t>(Makine ve Teç.Alımı-Bilgi Teknolojileri-Yayın Alımı-Taşıt Alımı)</t>
    </r>
  </si>
  <si>
    <t>- Makine ve Teçhizat Alımı</t>
  </si>
  <si>
    <t>- Bilgi Teknolojileri</t>
  </si>
  <si>
    <t>- Yayın Alımı</t>
  </si>
  <si>
    <r>
      <t xml:space="preserve">DERSLİK VE MERKEZİ BİRİMLER </t>
    </r>
    <r>
      <rPr>
        <b/>
        <sz val="11"/>
        <color indexed="10"/>
        <rFont val="Arial Tur"/>
        <family val="0"/>
      </rPr>
      <t>(D.paşa Kamp.Eğitim ve Hizm.Bin.(107482m2))</t>
    </r>
  </si>
  <si>
    <r>
      <t xml:space="preserve">KAMPÜS ALTYAPISI </t>
    </r>
    <r>
      <rPr>
        <b/>
        <sz val="11"/>
        <color indexed="10"/>
        <rFont val="Arial Tur"/>
        <family val="0"/>
      </rPr>
      <t>(Davutpaşa Kampus Altyapısı)</t>
    </r>
  </si>
  <si>
    <t>- Çeşitli Bileş.Hid.Üret. Ve Yakıt Pil.Geliş.</t>
  </si>
  <si>
    <t>- Kırıstal Sır Üretimi ve Uygulaması</t>
  </si>
  <si>
    <t>- Konya-Sille Domit Yatağının Demir-Çel. Ve Döküm End.Kul.Refrakter Tuğla İçin Gelişt.</t>
  </si>
  <si>
    <t>- Niti Şekil Hafızalı Alaşım Üretimi ve Şekil Hafıza Etkisinin İncelenmesi</t>
  </si>
  <si>
    <t>- Tarım Ürü.Ağır Metal ve Pestlslt. Kalıntı. Yerinde Belirlenmesi İçin Sensör Gellşt.</t>
  </si>
  <si>
    <t>- Çok Amaçlı Inisurflerin Sentezi ve Yeni Uygulama Alanlarının Geliştirilmesi</t>
  </si>
  <si>
    <t>- Endüstriyel Baca Gazlarının Deneysel ve CFD ile Akış Analizi ve Çevresel Etkileri</t>
  </si>
  <si>
    <t>- İnternet Ort.Gel.V.tabanı Yard.ile Gemilerin Baş.Aşa.Tekne Form Param. Optm.Seçimi</t>
  </si>
  <si>
    <t>- Kent Bilgi Sistemlerinde Gürültü Haritalarının Yeri D100 Karayolu Örneği</t>
  </si>
  <si>
    <r>
      <t>NOT ( * )</t>
    </r>
    <r>
      <rPr>
        <b/>
        <sz val="11"/>
        <rFont val="Arial"/>
        <family val="2"/>
      </rPr>
      <t>: 2008 Yılı Yatırım Programında 1998H031590</t>
    </r>
    <r>
      <rPr>
        <sz val="11"/>
        <rFont val="Arial"/>
        <family val="2"/>
      </rPr>
      <t xml:space="preserve"> Numaralı </t>
    </r>
    <r>
      <rPr>
        <b/>
        <sz val="11"/>
        <rFont val="Arial"/>
        <family val="2"/>
      </rPr>
      <t>"Merk. Kamp. Hünkar Dai. ve Tar. Bin. Köşk. Rest."</t>
    </r>
    <r>
      <rPr>
        <sz val="11"/>
        <rFont val="Arial"/>
        <family val="2"/>
      </rPr>
      <t xml:space="preserve"> Projesi </t>
    </r>
    <r>
      <rPr>
        <b/>
        <sz val="11"/>
        <rFont val="Arial"/>
        <family val="2"/>
      </rPr>
      <t>2008H035090</t>
    </r>
    <r>
      <rPr>
        <sz val="11"/>
        <rFont val="Arial"/>
        <family val="2"/>
      </rPr>
      <t xml:space="preserve"> Numaralı </t>
    </r>
    <r>
      <rPr>
        <b/>
        <sz val="11"/>
        <rFont val="Arial"/>
        <family val="2"/>
      </rPr>
      <t xml:space="preserve">"Büyük Onarım" </t>
    </r>
    <r>
      <rPr>
        <sz val="11"/>
        <rFont val="Arial"/>
        <family val="2"/>
      </rPr>
      <t>Projesine Dahil Edilmiştir.</t>
    </r>
  </si>
  <si>
    <r>
      <t xml:space="preserve">BÜYÜK ONARIM </t>
    </r>
    <r>
      <rPr>
        <b/>
        <sz val="11"/>
        <color indexed="10"/>
        <rFont val="Arial Tur"/>
        <family val="0"/>
      </rPr>
      <t>( * )</t>
    </r>
  </si>
  <si>
    <t>ASE (Accelerated Solvent Extraction)</t>
  </si>
  <si>
    <t>LC-OCD</t>
  </si>
  <si>
    <t>HPLC-FL-UV</t>
  </si>
  <si>
    <t xml:space="preserve">Ultrasonik banyo </t>
  </si>
  <si>
    <t>2012 YATIRIM TEKLİFİ</t>
  </si>
  <si>
    <t>B. Onr. + Tad. + Rest. + Dep. Güç. + İd. Yen.</t>
  </si>
  <si>
    <r>
      <t>Merkez Kampüsü Kongre ve Kültür Merkezi Proje Yapım İşi (18.500 m</t>
    </r>
    <r>
      <rPr>
        <vertAlign val="superscript"/>
        <sz val="10"/>
        <rFont val="Arial Tur"/>
        <family val="0"/>
      </rPr>
      <t>2</t>
    </r>
    <r>
      <rPr>
        <sz val="10"/>
        <rFont val="Arial Tur"/>
        <family val="0"/>
      </rPr>
      <t>)</t>
    </r>
  </si>
  <si>
    <t>2010 Yılı Fiyatlarıyla, Bin TL.</t>
  </si>
  <si>
    <r>
      <t>Merkez Kampüsü Kongre ve Kültür Merkezi Binası Yapım İşi (18.500 m</t>
    </r>
    <r>
      <rPr>
        <vertAlign val="superscript"/>
        <sz val="10"/>
        <rFont val="Arial Tur"/>
        <family val="0"/>
      </rPr>
      <t>2</t>
    </r>
    <r>
      <rPr>
        <sz val="10"/>
        <rFont val="Arial Tur"/>
        <family val="0"/>
      </rPr>
      <t>)</t>
    </r>
  </si>
  <si>
    <r>
      <t>M</t>
    </r>
    <r>
      <rPr>
        <b/>
        <vertAlign val="superscript"/>
        <sz val="10"/>
        <rFont val="Arial Tur"/>
        <family val="0"/>
      </rPr>
      <t>2</t>
    </r>
  </si>
  <si>
    <r>
      <t>M</t>
    </r>
    <r>
      <rPr>
        <b/>
        <vertAlign val="superscript"/>
        <sz val="10"/>
        <color indexed="14"/>
        <rFont val="Arial Tur"/>
        <family val="0"/>
      </rPr>
      <t>2</t>
    </r>
  </si>
  <si>
    <t>2013 YATIRIM TEKLİFİ</t>
  </si>
  <si>
    <t>- Fotokırıcı Polimerler Holografik Bilgi Depolama Teknolojisinin Geliştirilmesi</t>
  </si>
  <si>
    <t>- Polimer Işık Lifi Ür. Tekn. Geliştirilmesi</t>
  </si>
  <si>
    <r>
      <t>Rektörlük Bilimsel Araştırma Projeleri</t>
    </r>
    <r>
      <rPr>
        <b/>
        <sz val="11"/>
        <color indexed="10"/>
        <rFont val="Arial"/>
        <family val="2"/>
      </rPr>
      <t xml:space="preserve"> (Özel Ödenek DÖSE)</t>
    </r>
  </si>
  <si>
    <t>İDA-A8</t>
  </si>
  <si>
    <t>İDA-A8H1</t>
  </si>
  <si>
    <t>İDA-A15</t>
  </si>
  <si>
    <t>Büyük Onarım</t>
  </si>
  <si>
    <t>EĞT-A10</t>
  </si>
  <si>
    <t>EĞT-A10H1</t>
  </si>
  <si>
    <t>Fotokopi</t>
  </si>
  <si>
    <t>Yazıcı</t>
  </si>
  <si>
    <t>S.K.S. Gelirleri (Öz Gelir)</t>
  </si>
  <si>
    <t>DÖSE Payı (Öz Gelir)</t>
  </si>
  <si>
    <t>06 SERMAYE GİDERLERİ (Harcama Birimlerine ve Fonksiyonel Ayrıma Göre)</t>
  </si>
  <si>
    <t>06 SERMAYE GİDERLERİ (Sektörlere Göre)</t>
  </si>
  <si>
    <t>Merkez Laboratuvar için Muhtelif Laboratuvar Cihazı</t>
  </si>
  <si>
    <t>Mecut Eski Model Taşıt Araçlarının Büyük Bakım ve Onarımı</t>
  </si>
  <si>
    <t>Scanner</t>
  </si>
  <si>
    <t>Muhtelif Fakülte Yazılımları</t>
  </si>
  <si>
    <t>Mediko Sosyal Merkezi Lisans Güncelleme</t>
  </si>
  <si>
    <t>Satınalma Programı Lisans Güncelleme</t>
  </si>
  <si>
    <t>Microsoft Lisans Bedeli</t>
  </si>
  <si>
    <t>SPSS Lisans Bedeli</t>
  </si>
  <si>
    <t>: EĞİTİM - BEDEN EĞİTİMİ VE SPOR</t>
  </si>
  <si>
    <t>YENİ PROJE</t>
  </si>
  <si>
    <t>06.5 GAYRİMENKUL SERMAYE ÜRETİM GİDERLERİ</t>
  </si>
  <si>
    <t>Muhtelif Kimyasal Malzemeler</t>
  </si>
  <si>
    <r>
      <t>Davutpaşa Kampüsü Makine Fakültesi Binası Yapım İşi (32.000 m</t>
    </r>
    <r>
      <rPr>
        <vertAlign val="superscript"/>
        <sz val="10"/>
        <rFont val="Arial Tur"/>
        <family val="0"/>
      </rPr>
      <t>2</t>
    </r>
    <r>
      <rPr>
        <sz val="10"/>
        <rFont val="Arial Tur"/>
        <family val="0"/>
      </rPr>
      <t>)</t>
    </r>
  </si>
  <si>
    <r>
      <t xml:space="preserve">Derslik ve Merkezi Birimler </t>
    </r>
    <r>
      <rPr>
        <b/>
        <sz val="10"/>
        <color indexed="10"/>
        <rFont val="Arial Tur"/>
        <family val="0"/>
      </rPr>
      <t>( 1 ) - ( 2 )</t>
    </r>
  </si>
  <si>
    <r>
      <t xml:space="preserve">MERK.KAMP.HÜNKAR DAİRESİ VE TARİHİ BİNA KÖŞKLER RESTORASYON </t>
    </r>
    <r>
      <rPr>
        <b/>
        <sz val="11"/>
        <color indexed="10"/>
        <rFont val="Arial Tur"/>
        <family val="0"/>
      </rPr>
      <t>( * )</t>
    </r>
  </si>
  <si>
    <t>Muhtelif Büro Makinaları Alımı</t>
  </si>
  <si>
    <t>Muhtelif</t>
  </si>
  <si>
    <t>Mobil Hava Kalitesi Ölçüm İstasyonu</t>
  </si>
  <si>
    <t xml:space="preserve">Bacalarda HCI örnekleme cihazı </t>
  </si>
  <si>
    <t>Dioksin Furan Örnekleme cihazı</t>
  </si>
  <si>
    <t xml:space="preserve">Bacalarda HF örnekleme cihazı </t>
  </si>
  <si>
    <t xml:space="preserve">Bacalarda Ağır Metal Örnekleme  </t>
  </si>
  <si>
    <t>Portatif VOC ölçüm Cihazı</t>
  </si>
  <si>
    <t>Bacalarda yanma gazları Ölçüm Cihazı</t>
  </si>
  <si>
    <t>BIO FLO 115 MODEL, FERMENTÖR CIHAZI 2’ LI SISTEM VESSEL KIT, TOTAL VOLUME : 14 LT.</t>
  </si>
  <si>
    <t>BIO FLO 115 MODEL, FERMENTÖR CIHAZI 2’ LI SISTEM, VESSEL KIT, TOTAL VOLUME : 7.5 LT.</t>
  </si>
  <si>
    <t>BIO FLO 115 MODEL FERMENTÖR CIHAZI 2’ LI SISTEM</t>
  </si>
  <si>
    <t>Microfuge 16 with FX241.5P 24-Place Rotor</t>
  </si>
  <si>
    <t>Allegra™ X-12 Benchtop Centrifuge, Constant Temperature</t>
  </si>
  <si>
    <t>Allegra 25 R Centrifuge, 15 000 rpm, 25 000 x g</t>
  </si>
  <si>
    <t>ROTOR ASSY</t>
  </si>
  <si>
    <t>Allegra™ 64R High Performance Centrifuge, Refrigerated</t>
  </si>
  <si>
    <t>ROTOR PKG</t>
  </si>
  <si>
    <t>BAŞLAMA / BİTİŞ TARİHİ</t>
  </si>
  <si>
    <t>KAMULAŞTIRMA</t>
  </si>
  <si>
    <t>Teknolojik Araştırma</t>
  </si>
  <si>
    <t>Kamulaştırma</t>
  </si>
  <si>
    <t>06.1 MAMUL MAL ALIMLARI</t>
  </si>
  <si>
    <t xml:space="preserve">EKONOMİK KODLARI </t>
  </si>
  <si>
    <t>AÇIKLAMASI</t>
  </si>
  <si>
    <t>06.1.2 BÜRO VE İŞYERİ MAKİNE TEÇHİZAT ALIMLARI</t>
  </si>
  <si>
    <t>06.1.3 AVADANLIK ALIMLARI</t>
  </si>
  <si>
    <t>( 6 )</t>
  </si>
  <si>
    <t>ÜNİVERSİTE TOPLAMI</t>
  </si>
  <si>
    <t>2010 YATIRIM TEKLİFİ</t>
  </si>
  <si>
    <t>2011 YATIRIM TEKLİFİ</t>
  </si>
  <si>
    <t>Etüt-Proje ve Müşavirlik</t>
  </si>
  <si>
    <t>HAZİNE YARDIMI</t>
  </si>
  <si>
    <t>Makine ve Teçhizat Alımı</t>
  </si>
  <si>
    <t>Bilgi Teknolojileri</t>
  </si>
  <si>
    <t>Bil. Don. Yaz. Alt. + Bak-Onr.</t>
  </si>
  <si>
    <t>PROJE SAHİBİ : YILDIZ TEKNİK ÜNİVERSİTESİ</t>
  </si>
  <si>
    <t>PROJE TUTARI</t>
  </si>
  <si>
    <t>TOPLAM</t>
  </si>
  <si>
    <t>PROJE NO</t>
  </si>
  <si>
    <t>PROJE ADI</t>
  </si>
  <si>
    <t>KARAKTERİSTİK</t>
  </si>
  <si>
    <t>ÖZKAYNAK</t>
  </si>
  <si>
    <t>DIŞ</t>
  </si>
  <si>
    <t>TUTARI</t>
  </si>
  <si>
    <t>Gaz jeneratörleri (Azot, Hidrojen, Kuru hava; GC, LC-MS cihazlarına ve bütün laboratuara yetebilecek şekilde)</t>
  </si>
  <si>
    <t xml:space="preserve">Ultra Saf Su Cihazı </t>
  </si>
  <si>
    <t>Santrifüj (küçük ve büyük boy)</t>
  </si>
  <si>
    <t xml:space="preserve">Kül Fırını </t>
  </si>
  <si>
    <t>Laminar Flow</t>
  </si>
  <si>
    <t>İyon kromatografi</t>
  </si>
  <si>
    <t>Flash 2000 Dumas combustion C,H,N,S,O analizörü</t>
  </si>
  <si>
    <t>Mikrodalga yakma sistemi</t>
  </si>
  <si>
    <t xml:space="preserve">Çalkalayıcı (Soğutma ve ısıtma) </t>
  </si>
  <si>
    <t xml:space="preserve">Etüv </t>
  </si>
  <si>
    <t>Mikrobiyolojik İnkübatör</t>
  </si>
  <si>
    <t>Vorteks</t>
  </si>
  <si>
    <t xml:space="preserve">Hot Plate </t>
  </si>
  <si>
    <t>Bulaşık makinesi</t>
  </si>
  <si>
    <t>Kimyasal saklama dolabı</t>
  </si>
  <si>
    <t xml:space="preserve">Su Banyosu </t>
  </si>
  <si>
    <t xml:space="preserve">Isıtmalı Manyetik Karıştırıcı </t>
  </si>
  <si>
    <t xml:space="preserve">pH metre </t>
  </si>
  <si>
    <t>Rotary Evaporator</t>
  </si>
  <si>
    <t>Analitik teraziler</t>
  </si>
  <si>
    <t>Buzdolabı</t>
  </si>
  <si>
    <t>Kaba Terazi</t>
  </si>
  <si>
    <t>UPS, Jeneratör</t>
  </si>
  <si>
    <t>Data server</t>
  </si>
  <si>
    <t>FRITSCH LASER PARTICLE SIZER</t>
  </si>
  <si>
    <t>Bacalardan Toz Örnekleme Cihazı</t>
  </si>
  <si>
    <t>Telemetrik Multi Parametre Ölçüm Sondası</t>
  </si>
  <si>
    <t>Micro-Oxymax Respirometre cihazı</t>
  </si>
  <si>
    <t>JEOL MODEL JSM – 6510LV TAM BİLGİSAYAR KONTROLLU DÜŞÜK</t>
  </si>
  <si>
    <t>Numune ve arazi cihaz Nakil Arac</t>
  </si>
  <si>
    <t>Freeze Dryer</t>
  </si>
  <si>
    <t>Multilevel System for High-Resolution Monitoring</t>
  </si>
  <si>
    <t>06.4.2 ARSA ALIM VE KAMULAŞTIRMA GİDERLERİ TOPLAMI</t>
  </si>
  <si>
    <t>FİNANSMAN KAYNAĞI / (T) CETVELİ SIRA NO</t>
  </si>
  <si>
    <t>(TAŞITIN CİNSİ / KULLANIM YERİ)</t>
  </si>
  <si>
    <t>Adet</t>
  </si>
  <si>
    <t>06.1.1.01 Büro Mefruşatı Alımları</t>
  </si>
  <si>
    <t>06.1.1.03 Okul Mefruşatı Alımları</t>
  </si>
  <si>
    <t>06.1.2.01 Büro Makineleri Alımları</t>
  </si>
  <si>
    <t>06.1.2.04 Labaratuar Cihazı Alımları</t>
  </si>
  <si>
    <t>06.1.2.05 İşyeri Makine Teçhizat Alımları</t>
  </si>
  <si>
    <t>06.1.2.90 Diğer Makine Teçhizat Alımları</t>
  </si>
  <si>
    <t>06.2.2.01 Hammadde Alımları</t>
  </si>
  <si>
    <t xml:space="preserve">06.2.5.01 Kereste ve kereste Ürünleri Alımları </t>
  </si>
  <si>
    <t xml:space="preserve">06.2.6.01 Kağıt ve Kağıt Ürünleri Alımları </t>
  </si>
  <si>
    <t>06.2.8.01 Metal Ürün Alımları</t>
  </si>
  <si>
    <t>06.2.9.01 Diğer Alımlar</t>
  </si>
  <si>
    <t>06.6.7.01 Müteahhitlik Hizmetleri</t>
  </si>
  <si>
    <t>06.9.9.01 Diğer Sermaye Giderleri</t>
  </si>
  <si>
    <t>06.1.6.01 Basılı Yayın Alımları ve Yapımları</t>
  </si>
  <si>
    <t>06.1.6.03 Elektronik Ortamda Yayın Alımları ve Yapımları</t>
  </si>
  <si>
    <t>06.1.6.90 Diğer Yayın Alımları ve Yapımları</t>
  </si>
  <si>
    <t>06.1.2.02 Bilgisayar Alımları</t>
  </si>
  <si>
    <t>06.3.1.01 Bilgisayar Yazılım Alımları</t>
  </si>
  <si>
    <t>06.3.3.01 Lisans Alımları</t>
  </si>
  <si>
    <t xml:space="preserve">06.2.5.01 Kereste ve Kereste Ürünleri Alımları </t>
  </si>
  <si>
    <t>06.4.2.90 Diğer Arsa Alım ve Kamulaştırması Giderleri</t>
  </si>
  <si>
    <t>06.1.3.04 Labaratuar Gereçleri Alımları</t>
  </si>
  <si>
    <t>06.2.1.90 Diğer Giderler</t>
  </si>
  <si>
    <t xml:space="preserve">06.2.7.01 Kimyevi Madde İle Kauçuk ve Plastik Ürün Alımları </t>
  </si>
  <si>
    <t>06.9.2.01 Yurt İçi Geçici Görev Yollukları</t>
  </si>
  <si>
    <t>06.1.3.90 Diğer Avadanlık Alımları</t>
  </si>
  <si>
    <t>06.1.6.04 Görüntülü Yayın Alımları ve Yapımları</t>
  </si>
  <si>
    <t>06.2.1.02 Müşavirlik Giderleri</t>
  </si>
  <si>
    <t>06.2.1.90 Diğer giderler</t>
  </si>
  <si>
    <t>06.3.4.01 Patent Alımları</t>
  </si>
  <si>
    <t>06.9.2.03 Yurtdışı  Geçici Görev Yollukları</t>
  </si>
  <si>
    <t>06.1.6.02 El Yazması Alımları ve Yapımları</t>
  </si>
  <si>
    <t>06.2.1.01 Proje Giderleri</t>
  </si>
  <si>
    <t>06.2.1.03 Kontrol Giderleri</t>
  </si>
  <si>
    <t>06.3.2.01 Harita Alımları</t>
  </si>
  <si>
    <t>06.3.2.02 Plan Proje Alımları</t>
  </si>
  <si>
    <t>06.3.9.01 Diğer Fikri Hak Alımları</t>
  </si>
  <si>
    <t>Görüntülü Yayın Alımları ve Yapımları</t>
  </si>
  <si>
    <t>06.2.1.02</t>
  </si>
  <si>
    <t>2013 Yılı Proje Teklif Tutarı (TL.)</t>
  </si>
  <si>
    <t>Kampüs Altyapısı</t>
  </si>
  <si>
    <t>Muhtelif İşler</t>
  </si>
  <si>
    <t>2014 Yılı Proje Teklif Tutarı (TL.)</t>
  </si>
  <si>
    <t>Merkezi Araştırma Laboratuarı</t>
  </si>
  <si>
    <t>2011K120410</t>
  </si>
  <si>
    <t>2014</t>
  </si>
  <si>
    <r>
      <t xml:space="preserve">YENİ PROJE </t>
    </r>
    <r>
      <rPr>
        <b/>
        <sz val="10"/>
        <rFont val="Arial Tur"/>
        <family val="0"/>
      </rPr>
      <t>MUHTELİF İŞLER</t>
    </r>
  </si>
  <si>
    <t>(203.000)</t>
  </si>
  <si>
    <r>
      <t xml:space="preserve">- Taşıt Alımı </t>
    </r>
    <r>
      <rPr>
        <sz val="11"/>
        <color indexed="10"/>
        <rFont val="Arial Tur"/>
        <family val="0"/>
      </rPr>
      <t>yurtiçi hibe olarak karşılanacak</t>
    </r>
    <r>
      <rPr>
        <sz val="11"/>
        <rFont val="Arial Tur"/>
        <family val="0"/>
      </rPr>
      <t xml:space="preserve"> olup, </t>
    </r>
    <r>
      <rPr>
        <sz val="11"/>
        <color indexed="10"/>
        <rFont val="Arial Tur"/>
        <family val="0"/>
      </rPr>
      <t>toplama dahil değildir</t>
    </r>
    <r>
      <rPr>
        <sz val="11"/>
        <rFont val="Arial Tur"/>
        <family val="0"/>
      </rPr>
      <t>.)</t>
    </r>
  </si>
  <si>
    <t>Merkezi Araştırm Alboratuarı</t>
  </si>
  <si>
    <t>2014 YATIRIM TEKLİFİNİN</t>
  </si>
  <si>
    <t>2013 Yılı Fiyatlarıyla, Bin TL.</t>
  </si>
  <si>
    <t>Altyapı</t>
  </si>
  <si>
    <t>36 Ay</t>
  </si>
  <si>
    <t>I. REKABET GÜCÜNÜN ARTIRILMASI</t>
  </si>
  <si>
    <t xml:space="preserve">Diğer   </t>
  </si>
  <si>
    <t>G. AR-GE ve YENİLİKÇİLİĞİN GELİŞTİRİLMESİ</t>
  </si>
  <si>
    <t>Kamu kurumları, özel sektör ve Akademisyenler</t>
  </si>
  <si>
    <t>200-300</t>
  </si>
  <si>
    <t>Müze Tefrişatı Projesi</t>
  </si>
  <si>
    <t>IV. 2012 YILI PROGRAM BİLGİLERİ (2012 Yılı Program Metnine www.stg.yildiz.edu.tr Adresinde Duyurularda Bulabilirsiniz)</t>
  </si>
  <si>
    <t>2015 Yılı Proje Teklif Tutarı (TL.)</t>
  </si>
  <si>
    <t>Merkezi Araştırma Laoratuarı Projesi</t>
  </si>
  <si>
    <t>Rektörlük Bilimsel Araştırma Projesi</t>
  </si>
  <si>
    <r>
      <t xml:space="preserve">Derslik ve Merkezi Birimler </t>
    </r>
    <r>
      <rPr>
        <b/>
        <sz val="7"/>
        <color indexed="10"/>
        <rFont val="Times New Roman"/>
        <family val="1"/>
      </rPr>
      <t xml:space="preserve">(D.paşa Kampusu Eğitim ve Hizmet Binaları </t>
    </r>
    <r>
      <rPr>
        <b/>
        <sz val="7"/>
        <color indexed="10"/>
        <rFont val="Times New Roman"/>
        <family val="1"/>
      </rPr>
      <t>)</t>
    </r>
  </si>
  <si>
    <t>Müze Tefrişatı</t>
  </si>
  <si>
    <t>EĞİTİM - KÜLTÜR SEKTÖRÜ</t>
  </si>
  <si>
    <t>2015</t>
  </si>
  <si>
    <r>
      <t xml:space="preserve">DERSLİK VE MERKEZİ BİRİMLER </t>
    </r>
    <r>
      <rPr>
        <b/>
        <sz val="10"/>
        <color indexed="10"/>
        <rFont val="Arial Tur"/>
        <family val="0"/>
      </rPr>
      <t>(D.Paşa Kamp. Eğitim ve Hizm. Bin.)</t>
    </r>
  </si>
  <si>
    <t>MÜZE TEFRİŞATI PROJESİ</t>
  </si>
  <si>
    <t>EĞİTİM - KÜLTÜR</t>
  </si>
  <si>
    <t xml:space="preserve">Diğer Makine Teçhizat Alımları </t>
  </si>
  <si>
    <t>06.1.7.02</t>
  </si>
  <si>
    <t>Tablo-Heykel Yapım, Alım ve Onarımları</t>
  </si>
  <si>
    <t>Eski Eser Alım ve Onarımları</t>
  </si>
  <si>
    <t>Diğer Kültür Varlığı Yapım, Alım ve Korunması Giderleri</t>
  </si>
  <si>
    <t>06.1.7.03</t>
  </si>
  <si>
    <t>06.1.7.90</t>
  </si>
  <si>
    <r>
      <t xml:space="preserve">1997H031070 DERSLİK VE MERKEZİ BİRİMLER </t>
    </r>
    <r>
      <rPr>
        <b/>
        <sz val="10"/>
        <color indexed="10"/>
        <rFont val="Arial Tur"/>
        <family val="0"/>
      </rPr>
      <t>(D.Paşa Kamp. Eğitim ve Hizm.Bin.)</t>
    </r>
  </si>
  <si>
    <t>(466.000)</t>
  </si>
  <si>
    <t>MÜZE TEFRİŞATI</t>
  </si>
  <si>
    <t>2015 YATIRIM TEKLİFİ</t>
  </si>
  <si>
    <t>2015 YATIRIM TEKLİFİNİN</t>
  </si>
  <si>
    <t>06.1.1.01                                Büro Mefruşatı Alımları</t>
  </si>
  <si>
    <t>06.1.2.01                                Büro Makineleri Alımları</t>
  </si>
  <si>
    <t>06.1.2.04                            Labaratuar Cihazı Alımları</t>
  </si>
  <si>
    <t>06.1.2.90                                       Diğer Makine Teçhizat Alımları</t>
  </si>
  <si>
    <t>06.1.3.04                            Labaratuar Gereçleri Alımları</t>
  </si>
  <si>
    <t>06.1.3.90                                       Diğer Avadanlık Alımları</t>
  </si>
  <si>
    <t>06.1.6.01                                Basılı Yayın Alımları ve Yapımları</t>
  </si>
  <si>
    <t>06.1.6.02                            El Yazması Alımları ve Yapımları</t>
  </si>
  <si>
    <t>06.1.6.03                                          Elektronik Ortamda Yayın Alımları ve Yapımları</t>
  </si>
  <si>
    <t>06.1.6.04                            Görüntülü Yayın Alımları ve Yapımları</t>
  </si>
  <si>
    <t>06.1.6.90                                       Diğer Yayın Alımları ve Yapımları</t>
  </si>
  <si>
    <t>06.2.2.01                                Hammadde Alımları</t>
  </si>
  <si>
    <t xml:space="preserve">06.2.7.01                                        Kimyevi Madde İle Kauçuk ve Plastik Ürün Alımları </t>
  </si>
  <si>
    <t>06.2.8.01                                       Metal Ürün Alımları</t>
  </si>
  <si>
    <t>06.2.9.01                            Diğer Alımlar</t>
  </si>
  <si>
    <t>06.3.1.01                                Bilgisayar Yazılım Alımları</t>
  </si>
  <si>
    <t>06.3.2.01                           Harita Alımları</t>
  </si>
  <si>
    <t>06.3.2.02                                          Plan Proje Alımları</t>
  </si>
  <si>
    <t>06.3.3.01                            Lisans Alımları</t>
  </si>
  <si>
    <t>06.3.4.01                                Patent Alımları</t>
  </si>
  <si>
    <t>06.3.9.01                           Diğer Fikri Hak Alımları</t>
  </si>
  <si>
    <t>06.9.9.01                           Diğer Sermaye Giderleri</t>
  </si>
  <si>
    <t>2010 SONUNA KADAR TAHMİNİ KÜMÜLATİF HARCAMA</t>
  </si>
  <si>
    <t>06.1.2.02                                           Bilgisayar Alımları</t>
  </si>
  <si>
    <t>06.2.1.01                                Proje Giderleri</t>
  </si>
  <si>
    <t>06.2.1.02                           Müşavirlik Giderleri</t>
  </si>
  <si>
    <t>06.2.1.03                                          Kontrol Giderleri</t>
  </si>
  <si>
    <t>06.2.1.90                            Diğer giderler</t>
  </si>
  <si>
    <t>06.9.2.01                                Yurt İçi Geçici Görev Yollukları</t>
  </si>
  <si>
    <t>06.9.2.03                                Yurtdışı  Geçici Görev Yollukları</t>
  </si>
  <si>
    <r>
      <t xml:space="preserve">YATIRIM TEKLİFLERİ TABLOSU </t>
    </r>
    <r>
      <rPr>
        <b/>
        <sz val="14"/>
        <color indexed="10"/>
        <rFont val="Arial Tur"/>
        <family val="0"/>
      </rPr>
      <t>(KURUM TEKLİFİ) (YENİ TEKLİF EDİLECEK PROJELER İÇİN)</t>
    </r>
  </si>
  <si>
    <t>Araştırma Alt Yapısı (Araştırma Geliştirme + Diğer + Donanım Yazılım + Etüd Proje + Hizmet Alımı + İnşaat, Yapım + Makine ve Teçhizat, Donatım + Mal Alımı)</t>
  </si>
  <si>
    <t>İleri Arş+Mak.Teçh.+ İnş.(6000 m2)</t>
  </si>
  <si>
    <t>: EĞİTİM - KÜLTÜR</t>
  </si>
  <si>
    <t xml:space="preserve">2011K120410 </t>
  </si>
  <si>
    <t>: DKH-TEKNOLOJİK ARAŞTIRMA</t>
  </si>
  <si>
    <t>2012 Yılı Fiyatlarıyla, Bin TL.</t>
  </si>
  <si>
    <t>F. AR-GE ve YENİLİKÇİLİĞİN GELİŞTİRİLMESİ</t>
  </si>
  <si>
    <t>Öncelik 44. Araştırma alt yapıları geliştirilecek, etkin kullanımı ve sürdürülebilirliği sağlanacaktır.</t>
  </si>
  <si>
    <t>Tedbir 103. Ülkemizdeki araştırma altyapılarını etkinleştirecek yol haritası çalışmaları başlatılacaktır.</t>
  </si>
  <si>
    <t xml:space="preserve">Öncelik 43. Araştırmacı insan gücü, özel sektörün ihtiyaçları da dikkate alınarak nitelik ve nicelik yönünden geliştirilecektir.  </t>
  </si>
  <si>
    <t>Tedbir 102. Yurt dışındaki yerli ve yabancı, nitelikli araştırmacıların ülkemizde çalışması özendirilecektir.</t>
  </si>
  <si>
    <t>10 yıl</t>
  </si>
  <si>
    <t>2014 YATIRIM TEKLİFLERİNİN İLAVE ÖDENEK İHTİYAÇ TABLOSU</t>
  </si>
  <si>
    <t>2016</t>
  </si>
  <si>
    <t>38.10.09.04</t>
  </si>
  <si>
    <t>06.1.3.05</t>
  </si>
  <si>
    <t>Zirai Gereç Alımları</t>
  </si>
  <si>
    <t>Basılı yayın Alımları ve Yapımları</t>
  </si>
  <si>
    <r>
      <rPr>
        <b/>
        <sz val="10"/>
        <color indexed="10"/>
        <rFont val="Arial Tur"/>
        <family val="0"/>
      </rPr>
      <t xml:space="preserve">YENİ PROJE </t>
    </r>
    <r>
      <rPr>
        <b/>
        <sz val="10"/>
        <rFont val="Arial Tur"/>
        <family val="0"/>
      </rPr>
      <t>MÜZE TEFRİŞATI</t>
    </r>
  </si>
  <si>
    <t>38.10.09.06</t>
  </si>
  <si>
    <t>38.10.09.07</t>
  </si>
  <si>
    <t>38.10.09.09</t>
  </si>
  <si>
    <t>38.10.09.01</t>
  </si>
  <si>
    <t>Diğer Yayın Alımları ve Yapımları</t>
  </si>
  <si>
    <t>06.2.1.03</t>
  </si>
  <si>
    <t>Kontrol Giderleri</t>
  </si>
  <si>
    <t>06.3.2.02</t>
  </si>
  <si>
    <t>Plan Proje Alımları</t>
  </si>
  <si>
    <t>06.3.9.01</t>
  </si>
  <si>
    <t>Diğer Fikri Hak Alımları</t>
  </si>
  <si>
    <t>2016 YILI YATIRIM TEKLİFİ (Toplam)</t>
  </si>
  <si>
    <t>SEKTÖRÜ         : EĞİTİM - YÜKSEKÖĞRETİM</t>
  </si>
  <si>
    <t>2016 YATIRIM TEKLİFİ</t>
  </si>
  <si>
    <r>
      <t xml:space="preserve">İnşaat Don. Eğt.Fak </t>
    </r>
    <r>
      <rPr>
        <sz val="10"/>
        <color indexed="10"/>
        <rFont val="Arial Tur"/>
        <family val="0"/>
      </rPr>
      <t>(3000 m</t>
    </r>
    <r>
      <rPr>
        <vertAlign val="superscript"/>
        <sz val="10"/>
        <color indexed="10"/>
        <rFont val="Arial Tur"/>
        <family val="0"/>
      </rPr>
      <t>2</t>
    </r>
    <r>
      <rPr>
        <sz val="10"/>
        <color indexed="10"/>
        <rFont val="Arial Tur"/>
        <family val="0"/>
      </rPr>
      <t xml:space="preserve">) </t>
    </r>
    <r>
      <rPr>
        <sz val="10"/>
        <rFont val="Arial Tur"/>
        <family val="0"/>
      </rPr>
      <t>+ İkt.Fak.</t>
    </r>
    <r>
      <rPr>
        <sz val="10"/>
        <color indexed="10"/>
        <rFont val="Arial Tur"/>
        <family val="0"/>
      </rPr>
      <t>(12.500 m</t>
    </r>
    <r>
      <rPr>
        <vertAlign val="superscript"/>
        <sz val="10"/>
        <color indexed="10"/>
        <rFont val="Arial Tur"/>
        <family val="0"/>
      </rPr>
      <t>2</t>
    </r>
    <r>
      <rPr>
        <sz val="10"/>
        <color indexed="10"/>
        <rFont val="Arial Tur"/>
        <family val="0"/>
      </rPr>
      <t xml:space="preserve">) </t>
    </r>
    <r>
      <rPr>
        <sz val="10"/>
        <rFont val="Arial Tur"/>
        <family val="0"/>
      </rPr>
      <t xml:space="preserve">+Merk. Kam.Kült.ve Kong.Merk. </t>
    </r>
    <r>
      <rPr>
        <sz val="10"/>
        <color indexed="10"/>
        <rFont val="Arial Tur"/>
        <family val="0"/>
      </rPr>
      <t xml:space="preserve">(9.500 m²) </t>
    </r>
  </si>
  <si>
    <t>Knl.Elk.Su, Çev.D.d.Gaz,Yol Isı Mrk.,Art.Trf,Tlf</t>
  </si>
  <si>
    <r>
      <t xml:space="preserve">Büyük Onarım </t>
    </r>
    <r>
      <rPr>
        <b/>
        <sz val="10"/>
        <color indexed="10"/>
        <rFont val="Arial Tur"/>
        <family val="0"/>
      </rPr>
      <t>( 1 )</t>
    </r>
  </si>
  <si>
    <t>B. Onr.+Tad.+Rest.+ Dep. Güç.+İd. Yen.</t>
  </si>
  <si>
    <r>
      <t xml:space="preserve">Muhtelif İşler </t>
    </r>
    <r>
      <rPr>
        <b/>
        <sz val="10"/>
        <color indexed="10"/>
        <rFont val="Arial Tur"/>
        <family val="0"/>
      </rPr>
      <t>( 2 )</t>
    </r>
  </si>
  <si>
    <t>Mak. Teçh. + Bkm. Onr. + Bil. Don. Yaz. Alty. + Küt. Yay. Alm. + Taşıt</t>
  </si>
  <si>
    <t>2014-2014</t>
  </si>
  <si>
    <r>
      <t>Üniversitemizin 1998-2007 Yılları Yatırım Programında</t>
    </r>
    <r>
      <rPr>
        <sz val="10"/>
        <rFont val="Arial Tur"/>
        <family val="0"/>
      </rPr>
      <t xml:space="preserve"> yer alan </t>
    </r>
    <r>
      <rPr>
        <b/>
        <sz val="10"/>
        <rFont val="Arial Tur"/>
        <family val="0"/>
      </rPr>
      <t>1998H031590</t>
    </r>
    <r>
      <rPr>
        <sz val="10"/>
        <rFont val="Arial Tur"/>
        <family val="0"/>
      </rPr>
      <t xml:space="preserve"> numaralı </t>
    </r>
    <r>
      <rPr>
        <b/>
        <sz val="10"/>
        <rFont val="Arial Tur"/>
        <family val="0"/>
      </rPr>
      <t>"Merk. Kamp. Hünkar Dai. ve Tar. Bin. Köşk. Rest."</t>
    </r>
    <r>
      <rPr>
        <sz val="10"/>
        <rFont val="Arial Tur"/>
        <family val="0"/>
      </rPr>
      <t xml:space="preserve"> projesi; </t>
    </r>
    <r>
      <rPr>
        <b/>
        <sz val="10"/>
        <rFont val="Arial Tur"/>
        <family val="0"/>
      </rPr>
      <t>2008 Yılı Yatırım Programında 2008H035090</t>
    </r>
    <r>
      <rPr>
        <sz val="10"/>
        <rFont val="Arial Tur"/>
        <family val="0"/>
      </rPr>
      <t xml:space="preserve"> numaralı </t>
    </r>
    <r>
      <rPr>
        <b/>
        <sz val="10"/>
        <rFont val="Arial Tur"/>
        <family val="0"/>
      </rPr>
      <t>"Büyük Onarım"</t>
    </r>
    <r>
      <rPr>
        <sz val="10"/>
        <rFont val="Arial Tur"/>
        <family val="0"/>
      </rPr>
      <t xml:space="preserve"> projesine dahil edilmiş ve bu proje </t>
    </r>
    <r>
      <rPr>
        <b/>
        <sz val="10"/>
        <rFont val="Arial Tur"/>
        <family val="0"/>
      </rPr>
      <t>2011 Yılı Yatırım Tekliflerinde</t>
    </r>
    <r>
      <rPr>
        <sz val="10"/>
        <rFont val="Arial Tur"/>
        <family val="0"/>
      </rPr>
      <t xml:space="preserve"> çok yıllı olarak devam eden projeler grubunda gösterilmiştir.</t>
    </r>
  </si>
  <si>
    <t>SEKTÖRÜ         : EĞİTİM - KÜLTÜR</t>
  </si>
  <si>
    <t>2012H040230</t>
  </si>
  <si>
    <t xml:space="preserve"> B.Onr.+Rest.+Tad.+Teş.+Mak. Teçh.</t>
  </si>
  <si>
    <t>SEKTÖRÜ         : EĞİTİM - BEDEN EĞİTİMİ VE SPOR</t>
  </si>
  <si>
    <t>İnşaat (Suni Çim Futbol sahası)</t>
  </si>
  <si>
    <r>
      <t>İleri Arş+Mak.Teçh.+ İnş.</t>
    </r>
    <r>
      <rPr>
        <sz val="10"/>
        <color indexed="10"/>
        <rFont val="Arial Tur"/>
        <family val="0"/>
      </rPr>
      <t>(6000 m</t>
    </r>
    <r>
      <rPr>
        <vertAlign val="superscript"/>
        <sz val="10"/>
        <color indexed="10"/>
        <rFont val="Arial Tur"/>
        <family val="0"/>
      </rPr>
      <t>2</t>
    </r>
    <r>
      <rPr>
        <sz val="10"/>
        <color indexed="10"/>
        <rFont val="Arial Tur"/>
        <family val="0"/>
      </rPr>
      <t>)</t>
    </r>
  </si>
  <si>
    <t>2016 YATIRIM TEKLİFİNİN</t>
  </si>
  <si>
    <t>2014-</t>
  </si>
  <si>
    <t>GENEL TOPLAM (2014 + 2015 + 2016)</t>
  </si>
  <si>
    <t>DKH-TEKNOLOJİK ARAŞTIRMA</t>
  </si>
  <si>
    <t>2015 YILI YATIRIM PROGRAMINA TEKLİF EDİLECEK PROJE BİLGİLERİ</t>
  </si>
  <si>
    <t>2016 Yılı Proje Teklif Tutarı (TL.)</t>
  </si>
  <si>
    <t>2017 Yılı Proje Teklif Tutarı (TL.)</t>
  </si>
  <si>
    <t>IV. 2014 YILI PROGRAM BİLGİLERİ (2014 Yılı Program Metnine www.stg.yildiz.edu.tr Adresinde Duyurularda Bulabilirsiniz)</t>
  </si>
  <si>
    <t>2015 YATIRIM TEKLİFLERİNİN İLAVE ÖDENEK İHTİYAÇ TABLOSU</t>
  </si>
  <si>
    <t>2015YATIRIM TEKLİFLERİNİN İLAVE ÖDENEK İHTİYAÇ TABLOSU</t>
  </si>
  <si>
    <t>2017</t>
  </si>
  <si>
    <r>
      <t xml:space="preserve">Derslik ve Merkezi Birimler </t>
    </r>
    <r>
      <rPr>
        <b/>
        <sz val="10"/>
        <color indexed="10"/>
        <rFont val="Verdana"/>
        <family val="2"/>
      </rPr>
      <t>(D.paşa Kampusu Eğitim ve Hizmet Binaları 107.482 m</t>
    </r>
    <r>
      <rPr>
        <b/>
        <vertAlign val="superscript"/>
        <sz val="10"/>
        <color indexed="10"/>
        <rFont val="Verdana"/>
        <family val="2"/>
      </rPr>
      <t>2</t>
    </r>
    <r>
      <rPr>
        <b/>
        <sz val="10"/>
        <color indexed="10"/>
        <rFont val="Verdana"/>
        <family val="2"/>
      </rPr>
      <t>)</t>
    </r>
  </si>
  <si>
    <r>
      <t xml:space="preserve">YILDIZ TEKNİK ÜNİVERSİTESİ 2015 - 2017 YATIRIM TEKLİFLERİ </t>
    </r>
    <r>
      <rPr>
        <b/>
        <sz val="14"/>
        <color indexed="10"/>
        <rFont val="Arial"/>
        <family val="2"/>
      </rPr>
      <t>(KURUM TEKLİFİ)</t>
    </r>
  </si>
  <si>
    <t>TAV AN TEKLİFİ</t>
  </si>
  <si>
    <r>
      <t xml:space="preserve">2015 - 2017 YILLARI YATIRIM TEKLİFLERİ </t>
    </r>
    <r>
      <rPr>
        <b/>
        <sz val="12"/>
        <color indexed="10"/>
        <rFont val="Arial Tur"/>
        <family val="0"/>
      </rPr>
      <t>(KURUM TEKLİFİ)</t>
    </r>
  </si>
  <si>
    <r>
      <t xml:space="preserve">TABLO-2: YATIRIM PROJELERİ LİSTESİ (2015 - 2017) </t>
    </r>
    <r>
      <rPr>
        <b/>
        <sz val="14"/>
        <color indexed="10"/>
        <rFont val="Arial Tur"/>
        <family val="0"/>
      </rPr>
      <t>(KURUM TEKLİFİ)</t>
    </r>
  </si>
  <si>
    <t>2015, Yılı Fiyatlarıyla, Bin TL.</t>
  </si>
  <si>
    <t>2014 SONUNA KADAR TAHMİNİ KÜMÜLATİF  HARCAMA</t>
  </si>
  <si>
    <t>2017 YATIRIM TEKLİFİ</t>
  </si>
  <si>
    <t>GENEL TOPLAM (2015-2017)</t>
  </si>
  <si>
    <t xml:space="preserve">     a) 2015'de Bitenler</t>
  </si>
  <si>
    <t xml:space="preserve">     b) 2015'den Sonraya Kalanlar</t>
  </si>
  <si>
    <t>1997-2017</t>
  </si>
  <si>
    <t>2000-2017</t>
  </si>
  <si>
    <t>2008-2017</t>
  </si>
  <si>
    <t>2015-2015</t>
  </si>
  <si>
    <t>4734 sayılı Kamu İhale Kanunu kapsamında sari ihalesi yapılan projeler ve 2015-2017 döneminde bu projeler için taahhüt edilen ödemeler dipnot ile belirtilecektir.</t>
  </si>
  <si>
    <t>2015 Yılı Fiyatlarıyla, Bin TL.</t>
  </si>
  <si>
    <t>2012-2017</t>
  </si>
  <si>
    <t xml:space="preserve">     a) 2015de Bitenler</t>
  </si>
  <si>
    <t>2014-2015</t>
  </si>
  <si>
    <t>2011-2017</t>
  </si>
  <si>
    <r>
      <t xml:space="preserve">TABLO-1: 2015 - 2017 DÖNEMİ YATIRIM TEKLİFLERİ ÖZET TABLOSU </t>
    </r>
    <r>
      <rPr>
        <b/>
        <sz val="14"/>
        <color indexed="10"/>
        <rFont val="Arial Tur"/>
        <family val="0"/>
      </rPr>
      <t>(KURUM TEKLİFİ)</t>
    </r>
  </si>
  <si>
    <t>2014 SONUNA KADAR TAHMİNİ KÜMÜLATİF HARCAMA</t>
  </si>
  <si>
    <t>2015 YILI YATIRIM TEKLİFİ</t>
  </si>
  <si>
    <t>2017 YILI YATIRIM TEKLİFİ (Toplam)</t>
  </si>
  <si>
    <t>2015 Yılı Fiyatlarıyla Bin TL</t>
  </si>
  <si>
    <t>2017 YATIRIM TEKLİFİNİN</t>
  </si>
  <si>
    <t>Tablo- 4:   2015 YILI YATIRIM PROJELERİNİN STRATEJİK PLAN VE PERFORMANS PROGRAMI İLE İLİŞKİSİ</t>
  </si>
  <si>
    <t>(1) 2015 yılı yatırım projelerinin stratejik plan ve 2015 yılı performans programında yer alan ilgili amaç, hedef ve performans hedefi numaraları/kodları gösterilecektir.</t>
  </si>
</sst>
</file>

<file path=xl/styles.xml><?xml version="1.0" encoding="utf-8"?>
<styleSheet xmlns="http://schemas.openxmlformats.org/spreadsheetml/2006/main">
  <numFmts count="3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0000000"/>
    <numFmt numFmtId="173" formatCode="0.000000"/>
    <numFmt numFmtId="174" formatCode="_-* #,##0\ _T_L_-;\-* #,##0\ _T_L_-;_-* &quot;-&quot;??\ _T_L_-;_-@_-"/>
    <numFmt numFmtId="175" formatCode="\(#,##0\)"/>
    <numFmt numFmtId="176" formatCode="\%0.0"/>
    <numFmt numFmtId="177" formatCode="0.0000000000"/>
    <numFmt numFmtId="178" formatCode="0.000000000"/>
    <numFmt numFmtId="179" formatCode="###\ 000"/>
    <numFmt numFmtId="180" formatCode="#,##0.000"/>
    <numFmt numFmtId="181" formatCode="0.0000000\ \ "/>
    <numFmt numFmtId="182" formatCode="###\ ###\ \ "/>
    <numFmt numFmtId="183" formatCode="###\ ###\ ###\ "/>
    <numFmt numFmtId="184" formatCode="###\ ###\ ###\ \ "/>
    <numFmt numFmtId="185" formatCode="&quot;Evet&quot;;&quot;Evet&quot;;&quot;Hayır&quot;"/>
    <numFmt numFmtId="186" formatCode="&quot;Doğru&quot;;&quot;Doğru&quot;;&quot;Yanlış&quot;"/>
    <numFmt numFmtId="187" formatCode="&quot;Açık&quot;;&quot;Açık&quot;;&quot;Kapalı&quot;"/>
    <numFmt numFmtId="188" formatCode="###\ ###\ \ \ \ \ \ "/>
    <numFmt numFmtId="189" formatCode="###\ ###"/>
    <numFmt numFmtId="190" formatCode="0.0"/>
    <numFmt numFmtId="191" formatCode="###\ ###\ \ \ "/>
    <numFmt numFmtId="192" formatCode="[$-41F]dd\ mmmm\ yyyy\ dddd"/>
    <numFmt numFmtId="193" formatCode="#,##0.00\ &quot;TL&quot;"/>
  </numFmts>
  <fonts count="99">
    <font>
      <sz val="10"/>
      <name val="Arial"/>
      <family val="0"/>
    </font>
    <font>
      <b/>
      <sz val="9"/>
      <name val="Arial"/>
      <family val="2"/>
    </font>
    <font>
      <sz val="7"/>
      <name val="Arial"/>
      <family val="2"/>
    </font>
    <font>
      <b/>
      <sz val="10"/>
      <name val="Arial"/>
      <family val="2"/>
    </font>
    <font>
      <b/>
      <sz val="12"/>
      <name val="Arial Tur"/>
      <family val="0"/>
    </font>
    <font>
      <sz val="8"/>
      <name val="Arial"/>
      <family val="2"/>
    </font>
    <font>
      <b/>
      <sz val="11"/>
      <name val="Arial"/>
      <family val="2"/>
    </font>
    <font>
      <u val="single"/>
      <sz val="10"/>
      <color indexed="12"/>
      <name val="Arial"/>
      <family val="2"/>
    </font>
    <font>
      <u val="single"/>
      <sz val="10"/>
      <color indexed="36"/>
      <name val="Arial"/>
      <family val="2"/>
    </font>
    <font>
      <b/>
      <sz val="14"/>
      <name val="Arial Tur"/>
      <family val="0"/>
    </font>
    <font>
      <sz val="12"/>
      <name val="Arial Tur"/>
      <family val="0"/>
    </font>
    <font>
      <b/>
      <sz val="11"/>
      <name val="Arial Tur"/>
      <family val="0"/>
    </font>
    <font>
      <b/>
      <sz val="10"/>
      <name val="Arial Tur"/>
      <family val="2"/>
    </font>
    <font>
      <b/>
      <sz val="10"/>
      <color indexed="10"/>
      <name val="Arial"/>
      <family val="2"/>
    </font>
    <font>
      <b/>
      <sz val="14"/>
      <name val="Arial"/>
      <family val="2"/>
    </font>
    <font>
      <sz val="11"/>
      <name val="Arial"/>
      <family val="2"/>
    </font>
    <font>
      <sz val="11"/>
      <name val="Arial Tur"/>
      <family val="0"/>
    </font>
    <font>
      <b/>
      <sz val="11"/>
      <color indexed="12"/>
      <name val="Arial Tur"/>
      <family val="0"/>
    </font>
    <font>
      <b/>
      <sz val="10"/>
      <color indexed="12"/>
      <name val="Arial Tur"/>
      <family val="0"/>
    </font>
    <font>
      <sz val="10"/>
      <name val="Arial Tur"/>
      <family val="0"/>
    </font>
    <font>
      <b/>
      <sz val="11"/>
      <color indexed="14"/>
      <name val="Arial Tur"/>
      <family val="0"/>
    </font>
    <font>
      <sz val="11"/>
      <color indexed="12"/>
      <name val="Arial Tur"/>
      <family val="0"/>
    </font>
    <font>
      <b/>
      <sz val="10"/>
      <color indexed="10"/>
      <name val="Arial Tur"/>
      <family val="0"/>
    </font>
    <font>
      <b/>
      <sz val="11"/>
      <color indexed="10"/>
      <name val="Arial"/>
      <family val="2"/>
    </font>
    <font>
      <sz val="10"/>
      <color indexed="10"/>
      <name val="Arial Tur"/>
      <family val="0"/>
    </font>
    <font>
      <b/>
      <sz val="14"/>
      <color indexed="10"/>
      <name val="Arial Tur"/>
      <family val="0"/>
    </font>
    <font>
      <sz val="14"/>
      <name val="Arial Tur"/>
      <family val="0"/>
    </font>
    <font>
      <sz val="10"/>
      <color indexed="12"/>
      <name val="Arial"/>
      <family val="2"/>
    </font>
    <font>
      <b/>
      <sz val="10"/>
      <color indexed="14"/>
      <name val="Arial Tur"/>
      <family val="0"/>
    </font>
    <font>
      <sz val="10"/>
      <color indexed="14"/>
      <name val="Arial"/>
      <family val="2"/>
    </font>
    <font>
      <b/>
      <sz val="11"/>
      <color indexed="10"/>
      <name val="Arial Tur"/>
      <family val="0"/>
    </font>
    <font>
      <sz val="14"/>
      <name val="Arial"/>
      <family val="2"/>
    </font>
    <font>
      <b/>
      <vertAlign val="superscript"/>
      <sz val="10"/>
      <name val="Arial"/>
      <family val="2"/>
    </font>
    <font>
      <b/>
      <sz val="7"/>
      <name val="Arial"/>
      <family val="2"/>
    </font>
    <font>
      <b/>
      <sz val="14"/>
      <color indexed="10"/>
      <name val="Arial"/>
      <family val="2"/>
    </font>
    <font>
      <b/>
      <sz val="12"/>
      <color indexed="10"/>
      <name val="Arial Tur"/>
      <family val="0"/>
    </font>
    <font>
      <b/>
      <sz val="14"/>
      <name val="Verdana"/>
      <family val="2"/>
    </font>
    <font>
      <sz val="10"/>
      <name val="Verdana"/>
      <family val="2"/>
    </font>
    <font>
      <b/>
      <sz val="12"/>
      <name val="Verdana"/>
      <family val="2"/>
    </font>
    <font>
      <b/>
      <sz val="10"/>
      <color indexed="12"/>
      <name val="Verdana"/>
      <family val="2"/>
    </font>
    <font>
      <b/>
      <sz val="10"/>
      <name val="Verdana"/>
      <family val="2"/>
    </font>
    <font>
      <b/>
      <sz val="10"/>
      <color indexed="10"/>
      <name val="Verdana"/>
      <family val="2"/>
    </font>
    <font>
      <sz val="10"/>
      <color indexed="10"/>
      <name val="Verdana"/>
      <family val="2"/>
    </font>
    <font>
      <b/>
      <sz val="16"/>
      <color indexed="12"/>
      <name val="Verdana"/>
      <family val="2"/>
    </font>
    <font>
      <b/>
      <vertAlign val="superscript"/>
      <sz val="10"/>
      <name val="Arial Tur"/>
      <family val="0"/>
    </font>
    <font>
      <vertAlign val="superscript"/>
      <sz val="10"/>
      <name val="Arial Tur"/>
      <family val="0"/>
    </font>
    <font>
      <b/>
      <vertAlign val="superscript"/>
      <sz val="10"/>
      <color indexed="14"/>
      <name val="Arial Tur"/>
      <family val="0"/>
    </font>
    <font>
      <b/>
      <vertAlign val="superscript"/>
      <sz val="10"/>
      <color indexed="12"/>
      <name val="Arial Tur"/>
      <family val="0"/>
    </font>
    <font>
      <b/>
      <vertAlign val="superscript"/>
      <sz val="10"/>
      <color indexed="10"/>
      <name val="Arial Tur"/>
      <family val="0"/>
    </font>
    <font>
      <vertAlign val="superscript"/>
      <sz val="10"/>
      <name val="Arial"/>
      <family val="2"/>
    </font>
    <font>
      <sz val="11"/>
      <color indexed="10"/>
      <name val="Arial Tur"/>
      <family val="0"/>
    </font>
    <font>
      <b/>
      <u val="single"/>
      <sz val="10"/>
      <color indexed="12"/>
      <name val="Arial"/>
      <family val="2"/>
    </font>
    <font>
      <b/>
      <sz val="7"/>
      <name val="Times New Roman"/>
      <family val="1"/>
    </font>
    <font>
      <sz val="7"/>
      <name val="Times New Roman"/>
      <family val="1"/>
    </font>
    <font>
      <b/>
      <sz val="10"/>
      <name val="Times New Roman"/>
      <family val="1"/>
    </font>
    <font>
      <b/>
      <sz val="7"/>
      <color indexed="10"/>
      <name val="Times New Roman"/>
      <family val="1"/>
    </font>
    <font>
      <b/>
      <sz val="7"/>
      <color indexed="12"/>
      <name val="Times New Roman"/>
      <family val="1"/>
    </font>
    <font>
      <sz val="10"/>
      <color indexed="8"/>
      <name val="Arial Tur"/>
      <family val="0"/>
    </font>
    <font>
      <vertAlign val="superscript"/>
      <sz val="10"/>
      <color indexed="10"/>
      <name val="Arial Tur"/>
      <family val="0"/>
    </font>
    <font>
      <sz val="9"/>
      <name val="Arial Tur"/>
      <family val="0"/>
    </font>
    <font>
      <sz val="10"/>
      <color indexed="10"/>
      <name val="Arial"/>
      <family val="2"/>
    </font>
    <font>
      <b/>
      <vertAlign val="superscript"/>
      <sz val="10"/>
      <color indexed="10"/>
      <name val="Verdan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8"/>
      <color indexed="8"/>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0000"/>
      <name val="Arial"/>
      <family val="2"/>
    </font>
    <font>
      <b/>
      <sz val="10"/>
      <color rgb="FFFF0000"/>
      <name val="Arial Tur"/>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13"/>
        <bgColor indexed="64"/>
      </patternFill>
    </fill>
    <fill>
      <patternFill patternType="solid">
        <fgColor indexed="45"/>
        <bgColor indexed="64"/>
      </patternFill>
    </fill>
    <fill>
      <patternFill patternType="solid">
        <fgColor indexed="51"/>
        <bgColor indexed="64"/>
      </patternFill>
    </fill>
  </fills>
  <borders count="8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style="medium"/>
      <bottom style="thin"/>
    </border>
    <border>
      <left>
        <color indexed="63"/>
      </left>
      <right style="medium"/>
      <top style="medium"/>
      <bottom style="medium"/>
    </border>
    <border>
      <left>
        <color indexed="63"/>
      </left>
      <right style="medium"/>
      <top style="medium"/>
      <bottom style="thin"/>
    </border>
    <border>
      <left style="medium"/>
      <right style="medium"/>
      <top>
        <color indexed="63"/>
      </top>
      <bottom style="thin"/>
    </border>
    <border>
      <left style="medium"/>
      <right style="medium"/>
      <top style="thin"/>
      <bottom style="thin"/>
    </border>
    <border>
      <left>
        <color indexed="63"/>
      </left>
      <right style="medium"/>
      <top style="thin"/>
      <bottom style="thin"/>
    </border>
    <border>
      <left style="medium"/>
      <right style="medium"/>
      <top style="thin"/>
      <bottom>
        <color indexed="63"/>
      </bottom>
    </border>
    <border>
      <left style="medium"/>
      <right style="medium"/>
      <top>
        <color indexed="63"/>
      </top>
      <bottom style="medium"/>
    </border>
    <border>
      <left style="medium"/>
      <right style="medium"/>
      <top style="thin"/>
      <bottom style="medium"/>
    </border>
    <border>
      <left>
        <color indexed="63"/>
      </left>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color indexed="63"/>
      </left>
      <right>
        <color indexed="63"/>
      </right>
      <top style="medium"/>
      <bottom style="thin"/>
    </border>
    <border>
      <left style="thin"/>
      <right style="medium"/>
      <top>
        <color indexed="63"/>
      </top>
      <bottom>
        <color indexed="63"/>
      </bottom>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medium"/>
      <top>
        <color indexed="63"/>
      </top>
      <bottom style="medium"/>
    </border>
    <border>
      <left style="medium"/>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color indexed="63"/>
      </left>
      <right style="thin"/>
      <top style="thin"/>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style="thin"/>
      <bottom style="medium"/>
    </border>
    <border>
      <left style="medium"/>
      <right>
        <color indexed="63"/>
      </right>
      <top style="thin"/>
      <bottom>
        <color indexed="63"/>
      </bottom>
    </border>
    <border>
      <left>
        <color indexed="63"/>
      </left>
      <right>
        <color indexed="63"/>
      </right>
      <top style="thin"/>
      <bottom>
        <color indexed="63"/>
      </bottom>
    </border>
    <border>
      <left style="thin"/>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1" applyNumberFormat="0" applyFill="0" applyAlignment="0" applyProtection="0"/>
    <xf numFmtId="0" fontId="85" fillId="0" borderId="2" applyNumberFormat="0" applyFill="0" applyAlignment="0" applyProtection="0"/>
    <xf numFmtId="0" fontId="86" fillId="0" borderId="3" applyNumberFormat="0" applyFill="0" applyAlignment="0" applyProtection="0"/>
    <xf numFmtId="0" fontId="87" fillId="0" borderId="4" applyNumberFormat="0" applyFill="0" applyAlignment="0" applyProtection="0"/>
    <xf numFmtId="0" fontId="87" fillId="0" borderId="0" applyNumberFormat="0" applyFill="0" applyBorder="0" applyAlignment="0" applyProtection="0"/>
    <xf numFmtId="41" fontId="0" fillId="0" borderId="0" applyFont="0" applyFill="0" applyBorder="0" applyAlignment="0" applyProtection="0"/>
    <xf numFmtId="0" fontId="88" fillId="20" borderId="5" applyNumberFormat="0" applyAlignment="0" applyProtection="0"/>
    <xf numFmtId="0" fontId="89" fillId="21" borderId="6" applyNumberFormat="0" applyAlignment="0" applyProtection="0"/>
    <xf numFmtId="0" fontId="90" fillId="20" borderId="6" applyNumberFormat="0" applyAlignment="0" applyProtection="0"/>
    <xf numFmtId="0" fontId="91" fillId="22" borderId="7" applyNumberFormat="0" applyAlignment="0" applyProtection="0"/>
    <xf numFmtId="0" fontId="92" fillId="23"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3" fillId="24" borderId="0" applyNumberFormat="0" applyBorder="0" applyAlignment="0" applyProtection="0"/>
    <xf numFmtId="0" fontId="0" fillId="25" borderId="8" applyNumberFormat="0" applyFont="0" applyAlignment="0" applyProtection="0"/>
    <xf numFmtId="0" fontId="9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9" applyNumberFormat="0" applyFill="0" applyAlignment="0" applyProtection="0"/>
    <xf numFmtId="0" fontId="96" fillId="0" borderId="0" applyNumberFormat="0" applyFill="0" applyBorder="0" applyAlignment="0" applyProtection="0"/>
    <xf numFmtId="43" fontId="0" fillId="0" borderId="0" applyFont="0" applyFill="0" applyBorder="0" applyAlignment="0" applyProtection="0"/>
    <xf numFmtId="0" fontId="81" fillId="27" borderId="0" applyNumberFormat="0" applyBorder="0" applyAlignment="0" applyProtection="0"/>
    <xf numFmtId="0" fontId="81" fillId="28" borderId="0" applyNumberFormat="0" applyBorder="0" applyAlignment="0" applyProtection="0"/>
    <xf numFmtId="0" fontId="81" fillId="29" borderId="0" applyNumberFormat="0" applyBorder="0" applyAlignment="0" applyProtection="0"/>
    <xf numFmtId="0" fontId="81" fillId="30" borderId="0" applyNumberFormat="0" applyBorder="0" applyAlignment="0" applyProtection="0"/>
    <xf numFmtId="0" fontId="81" fillId="31" borderId="0" applyNumberFormat="0" applyBorder="0" applyAlignment="0" applyProtection="0"/>
    <xf numFmtId="0" fontId="81" fillId="32" borderId="0" applyNumberFormat="0" applyBorder="0" applyAlignment="0" applyProtection="0"/>
    <xf numFmtId="9" fontId="0" fillId="0" borderId="0" applyFont="0" applyFill="0" applyBorder="0" applyAlignment="0" applyProtection="0"/>
  </cellStyleXfs>
  <cellXfs count="1287">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Border="1" applyAlignment="1">
      <alignment/>
    </xf>
    <xf numFmtId="0" fontId="14" fillId="0" borderId="0" xfId="0" applyFont="1" applyAlignment="1">
      <alignment/>
    </xf>
    <xf numFmtId="0" fontId="12" fillId="0" borderId="0" xfId="0" applyFont="1" applyAlignment="1">
      <alignment vertical="center"/>
    </xf>
    <xf numFmtId="0" fontId="16" fillId="33" borderId="10" xfId="0" applyFont="1" applyFill="1" applyBorder="1" applyAlignment="1">
      <alignment/>
    </xf>
    <xf numFmtId="49" fontId="12" fillId="34" borderId="10" xfId="0" applyNumberFormat="1" applyFont="1" applyFill="1" applyBorder="1" applyAlignment="1">
      <alignment horizontal="center" vertical="center" wrapText="1"/>
    </xf>
    <xf numFmtId="0" fontId="0" fillId="0" borderId="0" xfId="0" applyFont="1" applyAlignment="1">
      <alignment/>
    </xf>
    <xf numFmtId="3" fontId="12" fillId="34" borderId="11" xfId="0" applyNumberFormat="1" applyFont="1" applyFill="1" applyBorder="1" applyAlignment="1">
      <alignment horizontal="center" vertical="center" wrapText="1"/>
    </xf>
    <xf numFmtId="3" fontId="20" fillId="35" borderId="11" xfId="0" applyNumberFormat="1" applyFont="1" applyFill="1" applyBorder="1" applyAlignment="1">
      <alignment/>
    </xf>
    <xf numFmtId="3" fontId="17" fillId="33" borderId="10" xfId="0" applyNumberFormat="1" applyFont="1" applyFill="1" applyBorder="1" applyAlignment="1">
      <alignment/>
    </xf>
    <xf numFmtId="3" fontId="22" fillId="36" borderId="10" xfId="0" applyNumberFormat="1" applyFont="1" applyFill="1" applyBorder="1" applyAlignment="1">
      <alignment/>
    </xf>
    <xf numFmtId="0" fontId="12" fillId="37" borderId="12" xfId="0" applyFont="1" applyFill="1" applyBorder="1" applyAlignment="1">
      <alignment horizontal="center"/>
    </xf>
    <xf numFmtId="49" fontId="12" fillId="37" borderId="12" xfId="0" applyNumberFormat="1" applyFont="1" applyFill="1" applyBorder="1" applyAlignment="1">
      <alignment horizontal="center"/>
    </xf>
    <xf numFmtId="3" fontId="12" fillId="37" borderId="10" xfId="0" applyNumberFormat="1" applyFont="1" applyFill="1" applyBorder="1" applyAlignment="1">
      <alignment/>
    </xf>
    <xf numFmtId="3" fontId="12" fillId="37" borderId="13" xfId="0" applyNumberFormat="1" applyFont="1" applyFill="1" applyBorder="1" applyAlignment="1">
      <alignment/>
    </xf>
    <xf numFmtId="0" fontId="19" fillId="0" borderId="12" xfId="0" applyFont="1" applyBorder="1" applyAlignment="1">
      <alignment horizontal="center"/>
    </xf>
    <xf numFmtId="3" fontId="19" fillId="0" borderId="12" xfId="0" applyNumberFormat="1" applyFont="1" applyFill="1" applyBorder="1" applyAlignment="1" quotePrefix="1">
      <alignment/>
    </xf>
    <xf numFmtId="3" fontId="19" fillId="0" borderId="12" xfId="0" applyNumberFormat="1" applyFont="1" applyFill="1" applyBorder="1" applyAlignment="1">
      <alignment/>
    </xf>
    <xf numFmtId="3" fontId="19" fillId="0" borderId="14" xfId="0" applyNumberFormat="1" applyFont="1" applyFill="1" applyBorder="1" applyAlignment="1">
      <alignment/>
    </xf>
    <xf numFmtId="0" fontId="19" fillId="0" borderId="15" xfId="0" applyFont="1" applyBorder="1" applyAlignment="1">
      <alignment horizontal="center"/>
    </xf>
    <xf numFmtId="3" fontId="19" fillId="0" borderId="15" xfId="0" applyNumberFormat="1" applyFont="1" applyBorder="1" applyAlignment="1">
      <alignment/>
    </xf>
    <xf numFmtId="3" fontId="19" fillId="0" borderId="16" xfId="0" applyNumberFormat="1" applyFont="1" applyFill="1" applyBorder="1" applyAlignment="1">
      <alignment/>
    </xf>
    <xf numFmtId="3" fontId="19" fillId="0" borderId="17" xfId="0" applyNumberFormat="1" applyFont="1" applyFill="1" applyBorder="1" applyAlignment="1">
      <alignment/>
    </xf>
    <xf numFmtId="0" fontId="19" fillId="0" borderId="16" xfId="0" applyFont="1" applyBorder="1" applyAlignment="1">
      <alignment horizontal="center"/>
    </xf>
    <xf numFmtId="3" fontId="19" fillId="0" borderId="16" xfId="0" applyNumberFormat="1" applyFont="1" applyBorder="1" applyAlignment="1">
      <alignment/>
    </xf>
    <xf numFmtId="3" fontId="19" fillId="0" borderId="16" xfId="0" applyNumberFormat="1" applyFont="1" applyBorder="1" applyAlignment="1" quotePrefix="1">
      <alignment/>
    </xf>
    <xf numFmtId="0" fontId="12" fillId="37" borderId="10" xfId="0" applyFont="1" applyFill="1" applyBorder="1" applyAlignment="1">
      <alignment horizontal="center"/>
    </xf>
    <xf numFmtId="49" fontId="12" fillId="37" borderId="10" xfId="0" applyNumberFormat="1" applyFont="1" applyFill="1" applyBorder="1" applyAlignment="1">
      <alignment horizontal="center"/>
    </xf>
    <xf numFmtId="0" fontId="12" fillId="37" borderId="13" xfId="0" applyFont="1" applyFill="1" applyBorder="1" applyAlignment="1">
      <alignment horizontal="left"/>
    </xf>
    <xf numFmtId="0" fontId="19" fillId="0" borderId="18" xfId="0" applyFont="1" applyBorder="1" applyAlignment="1">
      <alignment horizontal="center"/>
    </xf>
    <xf numFmtId="3" fontId="19" fillId="0" borderId="18" xfId="0" applyNumberFormat="1" applyFont="1" applyBorder="1" applyAlignment="1" quotePrefix="1">
      <alignment/>
    </xf>
    <xf numFmtId="3" fontId="19" fillId="0" borderId="18" xfId="0" applyNumberFormat="1" applyFont="1" applyBorder="1" applyAlignment="1">
      <alignment/>
    </xf>
    <xf numFmtId="0" fontId="12" fillId="37" borderId="13" xfId="0" applyFont="1" applyFill="1" applyBorder="1" applyAlignment="1">
      <alignment horizontal="left" wrapText="1"/>
    </xf>
    <xf numFmtId="0" fontId="19" fillId="0" borderId="19" xfId="0" applyFont="1" applyBorder="1" applyAlignment="1">
      <alignment horizontal="center"/>
    </xf>
    <xf numFmtId="3" fontId="19" fillId="0" borderId="20" xfId="0" applyNumberFormat="1" applyFont="1" applyBorder="1" applyAlignment="1">
      <alignment/>
    </xf>
    <xf numFmtId="3" fontId="19" fillId="0" borderId="20" xfId="0" applyNumberFormat="1" applyFont="1" applyFill="1" applyBorder="1" applyAlignment="1">
      <alignment/>
    </xf>
    <xf numFmtId="3" fontId="19" fillId="0" borderId="21" xfId="0" applyNumberFormat="1" applyFont="1" applyFill="1" applyBorder="1" applyAlignment="1">
      <alignment/>
    </xf>
    <xf numFmtId="3" fontId="19" fillId="0" borderId="10" xfId="0" applyNumberFormat="1" applyFont="1" applyFill="1" applyBorder="1" applyAlignment="1">
      <alignment/>
    </xf>
    <xf numFmtId="0" fontId="19" fillId="0" borderId="22" xfId="0" applyFont="1" applyBorder="1" applyAlignment="1">
      <alignment/>
    </xf>
    <xf numFmtId="0" fontId="19" fillId="0" borderId="0" xfId="0" applyFont="1" applyBorder="1" applyAlignment="1">
      <alignment/>
    </xf>
    <xf numFmtId="3" fontId="19" fillId="0" borderId="0" xfId="0" applyNumberFormat="1" applyFont="1" applyBorder="1" applyAlignment="1">
      <alignment/>
    </xf>
    <xf numFmtId="3" fontId="19" fillId="0" borderId="23" xfId="0" applyNumberFormat="1" applyFont="1" applyBorder="1" applyAlignment="1">
      <alignment/>
    </xf>
    <xf numFmtId="3" fontId="22" fillId="36" borderId="10" xfId="0" applyNumberFormat="1" applyFont="1" applyFill="1" applyBorder="1" applyAlignment="1">
      <alignment/>
    </xf>
    <xf numFmtId="3" fontId="22" fillId="36" borderId="13" xfId="0" applyNumberFormat="1" applyFont="1" applyFill="1" applyBorder="1" applyAlignment="1">
      <alignment/>
    </xf>
    <xf numFmtId="0" fontId="19" fillId="0" borderId="12" xfId="0" applyFont="1" applyBorder="1" applyAlignment="1">
      <alignment/>
    </xf>
    <xf numFmtId="3" fontId="19" fillId="0" borderId="24" xfId="0" applyNumberFormat="1" applyFont="1" applyBorder="1" applyAlignment="1">
      <alignment/>
    </xf>
    <xf numFmtId="0" fontId="19" fillId="0" borderId="19" xfId="0" applyFont="1" applyBorder="1" applyAlignment="1">
      <alignment/>
    </xf>
    <xf numFmtId="0" fontId="19" fillId="0" borderId="25" xfId="0" applyFont="1" applyBorder="1" applyAlignment="1">
      <alignment/>
    </xf>
    <xf numFmtId="0" fontId="19" fillId="0" borderId="26" xfId="0" applyFont="1" applyBorder="1" applyAlignment="1">
      <alignment/>
    </xf>
    <xf numFmtId="0" fontId="19" fillId="0" borderId="26" xfId="0" applyFont="1" applyBorder="1" applyAlignment="1">
      <alignment/>
    </xf>
    <xf numFmtId="3" fontId="19" fillId="0" borderId="26" xfId="0" applyNumberFormat="1" applyFont="1" applyBorder="1" applyAlignment="1">
      <alignment/>
    </xf>
    <xf numFmtId="3" fontId="19" fillId="0" borderId="13" xfId="0" applyNumberFormat="1" applyFont="1" applyBorder="1" applyAlignment="1">
      <alignment/>
    </xf>
    <xf numFmtId="0" fontId="11" fillId="33" borderId="10" xfId="0" applyFont="1" applyFill="1" applyBorder="1" applyAlignment="1">
      <alignment/>
    </xf>
    <xf numFmtId="3" fontId="17" fillId="33" borderId="10" xfId="0" applyNumberFormat="1" applyFont="1" applyFill="1" applyBorder="1" applyAlignment="1">
      <alignment/>
    </xf>
    <xf numFmtId="3" fontId="17" fillId="33" borderId="13" xfId="0" applyNumberFormat="1" applyFont="1" applyFill="1" applyBorder="1" applyAlignment="1">
      <alignment/>
    </xf>
    <xf numFmtId="3" fontId="19" fillId="0" borderId="14" xfId="0" applyNumberFormat="1" applyFont="1" applyBorder="1" applyAlignment="1">
      <alignment/>
    </xf>
    <xf numFmtId="0" fontId="19" fillId="0" borderId="15" xfId="0" applyFont="1" applyBorder="1" applyAlignment="1">
      <alignment/>
    </xf>
    <xf numFmtId="3" fontId="19" fillId="0" borderId="27" xfId="0" applyNumberFormat="1" applyFont="1" applyBorder="1" applyAlignment="1" quotePrefix="1">
      <alignment/>
    </xf>
    <xf numFmtId="3" fontId="19" fillId="0" borderId="27" xfId="0" applyNumberFormat="1" applyFont="1" applyBorder="1" applyAlignment="1">
      <alignment/>
    </xf>
    <xf numFmtId="0" fontId="19" fillId="0" borderId="16" xfId="0" applyFont="1" applyBorder="1" applyAlignment="1">
      <alignment/>
    </xf>
    <xf numFmtId="3" fontId="19" fillId="0" borderId="17" xfId="0" applyNumberFormat="1" applyFont="1" applyBorder="1" applyAlignment="1">
      <alignment/>
    </xf>
    <xf numFmtId="0" fontId="19" fillId="0" borderId="20" xfId="0" applyFont="1" applyBorder="1" applyAlignment="1">
      <alignment horizontal="center"/>
    </xf>
    <xf numFmtId="0" fontId="19" fillId="0" borderId="20" xfId="0" applyFont="1" applyBorder="1" applyAlignment="1">
      <alignment/>
    </xf>
    <xf numFmtId="3" fontId="19" fillId="0" borderId="21" xfId="0" applyNumberFormat="1" applyFont="1" applyBorder="1" applyAlignment="1">
      <alignment/>
    </xf>
    <xf numFmtId="0" fontId="19" fillId="0" borderId="12" xfId="0" applyFont="1" applyFill="1" applyBorder="1" applyAlignment="1">
      <alignment horizontal="center"/>
    </xf>
    <xf numFmtId="0" fontId="12" fillId="0" borderId="12" xfId="0" applyFont="1" applyFill="1" applyBorder="1" applyAlignment="1">
      <alignment horizontal="center"/>
    </xf>
    <xf numFmtId="0" fontId="19" fillId="0" borderId="12" xfId="0" applyFont="1" applyFill="1" applyBorder="1" applyAlignment="1">
      <alignment horizontal="left"/>
    </xf>
    <xf numFmtId="3" fontId="19" fillId="0" borderId="12" xfId="0" applyNumberFormat="1" applyFont="1" applyFill="1" applyBorder="1" applyAlignment="1">
      <alignment/>
    </xf>
    <xf numFmtId="3" fontId="19" fillId="0" borderId="14" xfId="0" applyNumberFormat="1" applyFont="1" applyFill="1" applyBorder="1" applyAlignment="1">
      <alignment/>
    </xf>
    <xf numFmtId="0" fontId="19" fillId="0" borderId="15" xfId="0" applyFont="1" applyFill="1" applyBorder="1" applyAlignment="1">
      <alignment horizontal="center"/>
    </xf>
    <xf numFmtId="0" fontId="12" fillId="0" borderId="15" xfId="0" applyFont="1" applyFill="1" applyBorder="1" applyAlignment="1">
      <alignment horizontal="center"/>
    </xf>
    <xf numFmtId="0" fontId="19" fillId="0" borderId="15" xfId="0" applyFont="1" applyFill="1" applyBorder="1" applyAlignment="1">
      <alignment horizontal="left"/>
    </xf>
    <xf numFmtId="3" fontId="19" fillId="0" borderId="15" xfId="0" applyNumberFormat="1" applyFont="1" applyFill="1" applyBorder="1" applyAlignment="1">
      <alignment/>
    </xf>
    <xf numFmtId="3" fontId="19" fillId="0" borderId="27" xfId="0" applyNumberFormat="1" applyFont="1" applyFill="1" applyBorder="1" applyAlignment="1">
      <alignment/>
    </xf>
    <xf numFmtId="3" fontId="19" fillId="0" borderId="16" xfId="0" applyNumberFormat="1" applyFont="1" applyFill="1" applyBorder="1" applyAlignment="1">
      <alignment/>
    </xf>
    <xf numFmtId="3" fontId="19" fillId="0" borderId="17" xfId="0" applyNumberFormat="1" applyFont="1" applyFill="1" applyBorder="1" applyAlignment="1">
      <alignment/>
    </xf>
    <xf numFmtId="0" fontId="19" fillId="0" borderId="19" xfId="0" applyFont="1" applyFill="1" applyBorder="1" applyAlignment="1">
      <alignment horizontal="center"/>
    </xf>
    <xf numFmtId="0" fontId="12" fillId="0" borderId="19" xfId="0" applyFont="1" applyFill="1" applyBorder="1" applyAlignment="1">
      <alignment horizontal="center"/>
    </xf>
    <xf numFmtId="0" fontId="19" fillId="0" borderId="19" xfId="0" applyFont="1" applyFill="1" applyBorder="1" applyAlignment="1">
      <alignment horizontal="left"/>
    </xf>
    <xf numFmtId="3" fontId="19" fillId="0" borderId="19" xfId="0" applyNumberFormat="1" applyFont="1" applyFill="1" applyBorder="1" applyAlignment="1">
      <alignment/>
    </xf>
    <xf numFmtId="3" fontId="19" fillId="0" borderId="20" xfId="0" applyNumberFormat="1" applyFont="1" applyFill="1" applyBorder="1" applyAlignment="1">
      <alignment/>
    </xf>
    <xf numFmtId="3" fontId="19" fillId="0" borderId="21" xfId="0" applyNumberFormat="1" applyFont="1" applyFill="1" applyBorder="1" applyAlignment="1">
      <alignment/>
    </xf>
    <xf numFmtId="0" fontId="19" fillId="0" borderId="16" xfId="0" applyNumberFormat="1" applyFont="1" applyFill="1" applyBorder="1" applyAlignment="1">
      <alignment vertical="center" wrapText="1"/>
    </xf>
    <xf numFmtId="0" fontId="19" fillId="0" borderId="16" xfId="0" applyFont="1" applyFill="1" applyBorder="1" applyAlignment="1">
      <alignment vertical="center" wrapText="1"/>
    </xf>
    <xf numFmtId="0" fontId="19" fillId="0" borderId="16" xfId="0" applyFont="1" applyFill="1" applyBorder="1" applyAlignment="1">
      <alignment horizontal="center"/>
    </xf>
    <xf numFmtId="0" fontId="19" fillId="0" borderId="16" xfId="0" applyFont="1" applyFill="1" applyBorder="1" applyAlignment="1">
      <alignment horizontal="left"/>
    </xf>
    <xf numFmtId="3" fontId="19" fillId="0" borderId="16" xfId="0" applyNumberFormat="1" applyFont="1" applyFill="1" applyBorder="1" applyAlignment="1" quotePrefix="1">
      <alignment/>
    </xf>
    <xf numFmtId="0" fontId="19" fillId="0" borderId="20" xfId="0" applyNumberFormat="1" applyFont="1" applyFill="1" applyBorder="1" applyAlignment="1">
      <alignment vertical="center" wrapText="1"/>
    </xf>
    <xf numFmtId="0" fontId="19" fillId="0" borderId="20" xfId="0" applyFont="1" applyFill="1" applyBorder="1" applyAlignment="1">
      <alignment vertical="center" wrapText="1"/>
    </xf>
    <xf numFmtId="0" fontId="19" fillId="0" borderId="10" xfId="0" applyFont="1" applyFill="1" applyBorder="1" applyAlignment="1">
      <alignment horizontal="center"/>
    </xf>
    <xf numFmtId="0" fontId="19" fillId="0" borderId="10" xfId="0" applyFont="1" applyFill="1" applyBorder="1" applyAlignment="1">
      <alignment horizontal="left"/>
    </xf>
    <xf numFmtId="3" fontId="19" fillId="0" borderId="10" xfId="0" applyNumberFormat="1" applyFont="1" applyFill="1" applyBorder="1" applyAlignment="1">
      <alignment/>
    </xf>
    <xf numFmtId="3" fontId="19" fillId="0" borderId="13" xfId="0" applyNumberFormat="1" applyFont="1" applyFill="1" applyBorder="1" applyAlignment="1">
      <alignment/>
    </xf>
    <xf numFmtId="0" fontId="19" fillId="0" borderId="0" xfId="0" applyFont="1" applyBorder="1" applyAlignment="1">
      <alignment/>
    </xf>
    <xf numFmtId="3" fontId="19" fillId="0" borderId="0" xfId="0" applyNumberFormat="1" applyFont="1" applyBorder="1" applyAlignment="1">
      <alignment/>
    </xf>
    <xf numFmtId="0" fontId="19" fillId="0" borderId="10" xfId="0" applyFont="1" applyBorder="1" applyAlignment="1">
      <alignment horizontal="center"/>
    </xf>
    <xf numFmtId="3" fontId="19" fillId="0" borderId="10" xfId="0" applyNumberFormat="1" applyFont="1" applyBorder="1" applyAlignment="1">
      <alignment/>
    </xf>
    <xf numFmtId="3" fontId="19" fillId="0" borderId="12" xfId="0" applyNumberFormat="1" applyFont="1" applyBorder="1" applyAlignment="1">
      <alignment/>
    </xf>
    <xf numFmtId="3" fontId="19" fillId="0" borderId="11" xfId="0" applyNumberFormat="1" applyFont="1" applyBorder="1" applyAlignment="1">
      <alignment/>
    </xf>
    <xf numFmtId="3" fontId="19" fillId="0" borderId="16" xfId="0" applyNumberFormat="1" applyFont="1" applyBorder="1" applyAlignment="1">
      <alignment/>
    </xf>
    <xf numFmtId="3" fontId="19" fillId="0" borderId="20" xfId="0" applyNumberFormat="1" applyFont="1" applyBorder="1" applyAlignment="1">
      <alignment/>
    </xf>
    <xf numFmtId="3" fontId="19" fillId="0" borderId="19" xfId="0" applyNumberFormat="1" applyFont="1" applyBorder="1" applyAlignment="1">
      <alignment/>
    </xf>
    <xf numFmtId="0" fontId="19" fillId="0" borderId="14" xfId="0" applyFont="1" applyBorder="1" applyAlignment="1">
      <alignment horizontal="left"/>
    </xf>
    <xf numFmtId="3" fontId="19" fillId="0" borderId="15" xfId="0" applyNumberFormat="1" applyFont="1" applyBorder="1" applyAlignment="1">
      <alignment/>
    </xf>
    <xf numFmtId="3" fontId="19" fillId="0" borderId="27" xfId="0" applyNumberFormat="1" applyFont="1" applyBorder="1" applyAlignment="1">
      <alignment/>
    </xf>
    <xf numFmtId="0" fontId="19" fillId="0" borderId="27" xfId="0" applyFont="1" applyBorder="1" applyAlignment="1">
      <alignment horizontal="center"/>
    </xf>
    <xf numFmtId="0" fontId="19" fillId="0" borderId="21" xfId="0" applyFont="1" applyBorder="1" applyAlignment="1">
      <alignment horizontal="center"/>
    </xf>
    <xf numFmtId="3" fontId="19" fillId="0" borderId="19" xfId="0" applyNumberFormat="1" applyFont="1" applyBorder="1" applyAlignment="1">
      <alignment/>
    </xf>
    <xf numFmtId="3" fontId="20" fillId="35" borderId="10" xfId="0" applyNumberFormat="1" applyFont="1" applyFill="1" applyBorder="1" applyAlignment="1">
      <alignment/>
    </xf>
    <xf numFmtId="0" fontId="11" fillId="0" borderId="10" xfId="0" applyFont="1" applyBorder="1" applyAlignment="1">
      <alignment wrapText="1"/>
    </xf>
    <xf numFmtId="3" fontId="6" fillId="0" borderId="10" xfId="0" applyNumberFormat="1" applyFont="1" applyBorder="1" applyAlignment="1">
      <alignment/>
    </xf>
    <xf numFmtId="3" fontId="19" fillId="0" borderId="12" xfId="0" applyNumberFormat="1" applyFont="1" applyBorder="1" applyAlignment="1">
      <alignment/>
    </xf>
    <xf numFmtId="0" fontId="19" fillId="0" borderId="10" xfId="0" applyFont="1" applyBorder="1" applyAlignment="1">
      <alignment/>
    </xf>
    <xf numFmtId="0" fontId="12" fillId="0" borderId="0" xfId="0" applyFont="1" applyBorder="1" applyAlignment="1">
      <alignment vertical="center"/>
    </xf>
    <xf numFmtId="0" fontId="22" fillId="0" borderId="0" xfId="0" applyFont="1" applyFill="1" applyBorder="1" applyAlignment="1">
      <alignment vertical="center"/>
    </xf>
    <xf numFmtId="0" fontId="12" fillId="0" borderId="0" xfId="0" applyFont="1" applyBorder="1" applyAlignment="1">
      <alignment horizontal="center" vertical="center"/>
    </xf>
    <xf numFmtId="0" fontId="19" fillId="0" borderId="0" xfId="0" applyFont="1" applyBorder="1" applyAlignment="1">
      <alignment horizontal="center" vertical="center"/>
    </xf>
    <xf numFmtId="3" fontId="19" fillId="0" borderId="0" xfId="55" applyNumberFormat="1" applyFont="1" applyBorder="1" applyAlignment="1">
      <alignment horizontal="right" vertical="center"/>
    </xf>
    <xf numFmtId="3" fontId="19" fillId="0" borderId="16" xfId="55" applyNumberFormat="1" applyFont="1" applyBorder="1" applyAlignment="1">
      <alignment horizontal="right" vertical="center"/>
    </xf>
    <xf numFmtId="3" fontId="19" fillId="33" borderId="16" xfId="55" applyNumberFormat="1" applyFont="1" applyFill="1" applyBorder="1" applyAlignment="1">
      <alignment horizontal="right" vertical="center"/>
    </xf>
    <xf numFmtId="0" fontId="19" fillId="0" borderId="16" xfId="0" applyFont="1" applyBorder="1" applyAlignment="1">
      <alignment horizontal="center" vertical="center"/>
    </xf>
    <xf numFmtId="0" fontId="19" fillId="0" borderId="0" xfId="0" applyFont="1" applyAlignment="1">
      <alignment vertical="center"/>
    </xf>
    <xf numFmtId="3" fontId="19" fillId="34" borderId="16" xfId="55" applyNumberFormat="1" applyFont="1" applyFill="1" applyBorder="1" applyAlignment="1">
      <alignment horizontal="right" vertical="center"/>
    </xf>
    <xf numFmtId="3" fontId="19" fillId="0" borderId="20" xfId="55" applyNumberFormat="1" applyFont="1" applyBorder="1" applyAlignment="1">
      <alignment horizontal="right" vertical="center"/>
    </xf>
    <xf numFmtId="0" fontId="19" fillId="0" borderId="16" xfId="0" applyFont="1" applyBorder="1" applyAlignment="1">
      <alignment horizontal="center" vertical="center" wrapText="1"/>
    </xf>
    <xf numFmtId="3" fontId="19" fillId="34" borderId="12" xfId="55" applyNumberFormat="1" applyFont="1" applyFill="1" applyBorder="1" applyAlignment="1">
      <alignment horizontal="right" vertical="center"/>
    </xf>
    <xf numFmtId="0" fontId="19" fillId="0" borderId="10" xfId="0" applyFont="1" applyBorder="1" applyAlignment="1">
      <alignment vertical="center"/>
    </xf>
    <xf numFmtId="0" fontId="19" fillId="0" borderId="10" xfId="0" applyFont="1" applyBorder="1" applyAlignment="1">
      <alignment horizontal="center" vertical="center" wrapText="1"/>
    </xf>
    <xf numFmtId="3" fontId="19" fillId="0" borderId="10" xfId="55" applyNumberFormat="1" applyFont="1" applyBorder="1" applyAlignment="1">
      <alignment horizontal="right" vertical="center"/>
    </xf>
    <xf numFmtId="3" fontId="19" fillId="33" borderId="10" xfId="55" applyNumberFormat="1" applyFont="1" applyFill="1" applyBorder="1" applyAlignment="1">
      <alignment horizontal="right" vertical="center"/>
    </xf>
    <xf numFmtId="3" fontId="19" fillId="34" borderId="10" xfId="55" applyNumberFormat="1" applyFont="1" applyFill="1" applyBorder="1" applyAlignment="1">
      <alignment horizontal="right" vertical="center"/>
    </xf>
    <xf numFmtId="0" fontId="19" fillId="0" borderId="12" xfId="0" applyFont="1" applyBorder="1" applyAlignment="1">
      <alignment vertical="center" wrapText="1"/>
    </xf>
    <xf numFmtId="0" fontId="19" fillId="0" borderId="16" xfId="0" applyFont="1" applyBorder="1" applyAlignment="1">
      <alignment vertical="center" wrapText="1"/>
    </xf>
    <xf numFmtId="0" fontId="19" fillId="0" borderId="20" xfId="0" applyFont="1" applyBorder="1" applyAlignment="1">
      <alignment vertical="center" wrapText="1"/>
    </xf>
    <xf numFmtId="0" fontId="19" fillId="0" borderId="12"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2" xfId="0" applyFont="1" applyBorder="1" applyAlignment="1">
      <alignment horizontal="center" vertical="center"/>
    </xf>
    <xf numFmtId="0" fontId="19" fillId="0" borderId="20" xfId="0" applyFont="1" applyBorder="1" applyAlignment="1">
      <alignment horizontal="center" vertical="center"/>
    </xf>
    <xf numFmtId="3" fontId="19" fillId="0" borderId="12" xfId="55" applyNumberFormat="1" applyFont="1" applyBorder="1" applyAlignment="1">
      <alignment horizontal="right" vertical="center"/>
    </xf>
    <xf numFmtId="3" fontId="19" fillId="33" borderId="12" xfId="55" applyNumberFormat="1" applyFont="1" applyFill="1" applyBorder="1" applyAlignment="1">
      <alignment horizontal="right" vertical="center"/>
    </xf>
    <xf numFmtId="3" fontId="19" fillId="33" borderId="20" xfId="55" applyNumberFormat="1" applyFont="1" applyFill="1" applyBorder="1" applyAlignment="1">
      <alignment horizontal="right" vertical="center"/>
    </xf>
    <xf numFmtId="3" fontId="19" fillId="34" borderId="20" xfId="55" applyNumberFormat="1" applyFont="1" applyFill="1" applyBorder="1" applyAlignment="1">
      <alignment horizontal="right" vertical="center"/>
    </xf>
    <xf numFmtId="0" fontId="19" fillId="0" borderId="10" xfId="0" applyFont="1" applyBorder="1" applyAlignment="1">
      <alignment horizontal="center" vertical="center"/>
    </xf>
    <xf numFmtId="49" fontId="12" fillId="0" borderId="0" xfId="0" applyNumberFormat="1" applyFont="1" applyBorder="1" applyAlignment="1">
      <alignment vertical="center"/>
    </xf>
    <xf numFmtId="49" fontId="22" fillId="0" borderId="0"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55" applyNumberFormat="1" applyFont="1" applyBorder="1" applyAlignment="1">
      <alignment horizontal="right" vertical="center"/>
    </xf>
    <xf numFmtId="49" fontId="19" fillId="0" borderId="0" xfId="55" applyNumberFormat="1" applyFont="1" applyBorder="1" applyAlignment="1">
      <alignment horizontal="right" vertical="center"/>
    </xf>
    <xf numFmtId="0" fontId="10" fillId="0" borderId="0" xfId="0" applyFont="1" applyAlignment="1">
      <alignment/>
    </xf>
    <xf numFmtId="0" fontId="19" fillId="0" borderId="0" xfId="0" applyFont="1" applyAlignment="1">
      <alignment/>
    </xf>
    <xf numFmtId="174" fontId="12" fillId="0" borderId="0" xfId="55" applyNumberFormat="1" applyFont="1" applyBorder="1" applyAlignment="1">
      <alignment vertical="center"/>
    </xf>
    <xf numFmtId="0" fontId="12" fillId="0" borderId="0" xfId="0" applyFont="1" applyBorder="1" applyAlignment="1" applyProtection="1">
      <alignment vertical="center"/>
      <protection/>
    </xf>
    <xf numFmtId="0" fontId="12" fillId="0" borderId="0" xfId="0" applyFont="1" applyBorder="1" applyAlignment="1" applyProtection="1">
      <alignment horizontal="center" vertical="center"/>
      <protection/>
    </xf>
    <xf numFmtId="174" fontId="12" fillId="0" borderId="0" xfId="55" applyNumberFormat="1" applyFont="1" applyBorder="1" applyAlignment="1" applyProtection="1">
      <alignment vertical="center"/>
      <protection/>
    </xf>
    <xf numFmtId="0" fontId="12" fillId="0" borderId="0" xfId="0" applyFont="1" applyAlignment="1">
      <alignment/>
    </xf>
    <xf numFmtId="174" fontId="12" fillId="0" borderId="0" xfId="55" applyNumberFormat="1" applyFont="1" applyBorder="1" applyAlignment="1" applyProtection="1">
      <alignment horizontal="center" vertical="center"/>
      <protection/>
    </xf>
    <xf numFmtId="49" fontId="12" fillId="0" borderId="10" xfId="55" applyNumberFormat="1" applyFont="1" applyBorder="1" applyAlignment="1" applyProtection="1">
      <alignment horizontal="center" vertical="center" wrapText="1"/>
      <protection/>
    </xf>
    <xf numFmtId="49" fontId="12" fillId="0" borderId="13" xfId="55" applyNumberFormat="1" applyFont="1" applyBorder="1" applyAlignment="1" applyProtection="1">
      <alignment horizontal="center" vertical="center" wrapText="1"/>
      <protection/>
    </xf>
    <xf numFmtId="0" fontId="22" fillId="0" borderId="0" xfId="0" applyFont="1" applyAlignment="1">
      <alignment vertical="center"/>
    </xf>
    <xf numFmtId="0" fontId="22" fillId="0" borderId="0" xfId="0" applyFont="1" applyFill="1" applyBorder="1" applyAlignment="1">
      <alignment horizontal="center" vertical="center"/>
    </xf>
    <xf numFmtId="3" fontId="22" fillId="0" borderId="0" xfId="55" applyNumberFormat="1" applyFont="1" applyFill="1" applyBorder="1" applyAlignment="1">
      <alignment horizontal="right" vertical="center"/>
    </xf>
    <xf numFmtId="0" fontId="18" fillId="0" borderId="0" xfId="0" applyFont="1" applyAlignment="1">
      <alignment vertical="center"/>
    </xf>
    <xf numFmtId="49" fontId="12" fillId="0" borderId="0" xfId="0" applyNumberFormat="1" applyFont="1" applyBorder="1" applyAlignment="1">
      <alignment vertical="center" wrapText="1"/>
    </xf>
    <xf numFmtId="49" fontId="12" fillId="0" borderId="0" xfId="0" applyNumberFormat="1" applyFont="1" applyAlignment="1">
      <alignment vertical="center"/>
    </xf>
    <xf numFmtId="49" fontId="19" fillId="0" borderId="0" xfId="0" applyNumberFormat="1" applyFont="1" applyAlignment="1">
      <alignment vertical="center"/>
    </xf>
    <xf numFmtId="49" fontId="12" fillId="0" borderId="0" xfId="0" applyNumberFormat="1" applyFont="1" applyBorder="1" applyAlignment="1">
      <alignment horizontal="center" vertical="center" wrapText="1"/>
    </xf>
    <xf numFmtId="0" fontId="11" fillId="0" borderId="10" xfId="0" applyFont="1" applyBorder="1" applyAlignment="1">
      <alignment horizontal="center"/>
    </xf>
    <xf numFmtId="0" fontId="11" fillId="0" borderId="0" xfId="0" applyFont="1" applyAlignment="1">
      <alignment/>
    </xf>
    <xf numFmtId="0" fontId="16" fillId="0" borderId="0" xfId="0" applyFont="1" applyAlignment="1">
      <alignment/>
    </xf>
    <xf numFmtId="0" fontId="19" fillId="0" borderId="10" xfId="0" applyFont="1" applyBorder="1" applyAlignment="1">
      <alignment vertical="center" wrapText="1"/>
    </xf>
    <xf numFmtId="0" fontId="12" fillId="0" borderId="10" xfId="0" applyFont="1" applyBorder="1" applyAlignment="1">
      <alignment vertical="center"/>
    </xf>
    <xf numFmtId="0" fontId="12" fillId="0" borderId="10" xfId="0" applyFont="1" applyBorder="1" applyAlignment="1">
      <alignment horizontal="center" vertical="center" wrapText="1"/>
    </xf>
    <xf numFmtId="0" fontId="12" fillId="0" borderId="10" xfId="0" applyFont="1" applyBorder="1" applyAlignment="1">
      <alignment vertical="center" wrapText="1"/>
    </xf>
    <xf numFmtId="0" fontId="12"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15" xfId="0" applyFont="1" applyBorder="1" applyAlignment="1">
      <alignment vertical="center" wrapText="1"/>
    </xf>
    <xf numFmtId="0" fontId="19" fillId="0" borderId="19" xfId="0" applyFont="1" applyBorder="1" applyAlignment="1">
      <alignment vertical="center" wrapText="1"/>
    </xf>
    <xf numFmtId="0" fontId="19" fillId="0" borderId="15" xfId="0" applyFont="1" applyBorder="1" applyAlignment="1">
      <alignment horizontal="center" vertical="center" wrapText="1"/>
    </xf>
    <xf numFmtId="3" fontId="19" fillId="0" borderId="15" xfId="55" applyNumberFormat="1" applyFont="1" applyBorder="1" applyAlignment="1">
      <alignment horizontal="right" vertical="center"/>
    </xf>
    <xf numFmtId="3" fontId="19" fillId="33" borderId="15" xfId="55" applyNumberFormat="1" applyFont="1" applyFill="1" applyBorder="1" applyAlignment="1">
      <alignment horizontal="right" vertical="center"/>
    </xf>
    <xf numFmtId="3" fontId="19" fillId="34" borderId="15" xfId="55" applyNumberFormat="1" applyFont="1" applyFill="1" applyBorder="1" applyAlignment="1">
      <alignment horizontal="right" vertical="center"/>
    </xf>
    <xf numFmtId="0" fontId="19" fillId="0" borderId="16" xfId="0" applyFont="1" applyBorder="1" applyAlignment="1">
      <alignment vertical="center"/>
    </xf>
    <xf numFmtId="3" fontId="19" fillId="0" borderId="0" xfId="0" applyNumberFormat="1" applyFont="1" applyAlignment="1">
      <alignment/>
    </xf>
    <xf numFmtId="49" fontId="22" fillId="0" borderId="0" xfId="0" applyNumberFormat="1" applyFont="1" applyAlignment="1">
      <alignment horizontal="center" vertical="center" wrapText="1"/>
    </xf>
    <xf numFmtId="0" fontId="12" fillId="34" borderId="10" xfId="0" applyFont="1" applyFill="1" applyBorder="1" applyAlignment="1">
      <alignment horizontal="center" vertical="center" wrapText="1"/>
    </xf>
    <xf numFmtId="0" fontId="19" fillId="0" borderId="28" xfId="0" applyFont="1" applyBorder="1" applyAlignment="1">
      <alignment/>
    </xf>
    <xf numFmtId="3" fontId="12" fillId="35" borderId="10" xfId="0" applyNumberFormat="1" applyFont="1" applyFill="1" applyBorder="1" applyAlignment="1">
      <alignment horizontal="center" vertical="center"/>
    </xf>
    <xf numFmtId="0" fontId="12" fillId="35" borderId="10" xfId="0" applyFont="1" applyFill="1" applyBorder="1" applyAlignment="1">
      <alignment horizontal="center" vertical="center"/>
    </xf>
    <xf numFmtId="0" fontId="12" fillId="0" borderId="16" xfId="0" applyFont="1" applyBorder="1" applyAlignment="1">
      <alignment vertical="center" wrapText="1"/>
    </xf>
    <xf numFmtId="0" fontId="12" fillId="0" borderId="16" xfId="0" applyFont="1" applyBorder="1" applyAlignment="1">
      <alignment vertical="center"/>
    </xf>
    <xf numFmtId="0" fontId="12" fillId="0" borderId="20" xfId="0" applyFont="1" applyBorder="1" applyAlignment="1">
      <alignment vertical="center"/>
    </xf>
    <xf numFmtId="0" fontId="12" fillId="0" borderId="16" xfId="0" applyFont="1" applyBorder="1" applyAlignment="1">
      <alignment horizontal="center" vertical="center"/>
    </xf>
    <xf numFmtId="0" fontId="12" fillId="0" borderId="20" xfId="0" applyFont="1" applyBorder="1" applyAlignment="1">
      <alignment horizontal="center" vertical="center"/>
    </xf>
    <xf numFmtId="3" fontId="12" fillId="0" borderId="16" xfId="0" applyNumberFormat="1" applyFont="1" applyBorder="1" applyAlignment="1">
      <alignment vertical="center"/>
    </xf>
    <xf numFmtId="3" fontId="12" fillId="0" borderId="16" xfId="0" applyNumberFormat="1" applyFont="1" applyBorder="1" applyAlignment="1">
      <alignment horizontal="center" vertical="center"/>
    </xf>
    <xf numFmtId="3" fontId="12" fillId="0" borderId="20" xfId="0" applyNumberFormat="1" applyFont="1" applyBorder="1" applyAlignment="1">
      <alignment horizontal="center" vertical="center"/>
    </xf>
    <xf numFmtId="3" fontId="12" fillId="0" borderId="16" xfId="0" applyNumberFormat="1" applyFont="1" applyBorder="1" applyAlignment="1" quotePrefix="1">
      <alignment vertical="center"/>
    </xf>
    <xf numFmtId="0" fontId="26" fillId="0" borderId="0" xfId="0" applyFont="1" applyAlignment="1">
      <alignment/>
    </xf>
    <xf numFmtId="3" fontId="12" fillId="35" borderId="10" xfId="0" applyNumberFormat="1" applyFont="1" applyFill="1" applyBorder="1" applyAlignment="1">
      <alignment vertical="center"/>
    </xf>
    <xf numFmtId="3" fontId="19" fillId="0" borderId="14" xfId="0" applyNumberFormat="1" applyFont="1" applyBorder="1" applyAlignment="1">
      <alignment vertical="center"/>
    </xf>
    <xf numFmtId="0" fontId="12" fillId="0" borderId="11" xfId="0" applyFont="1" applyBorder="1" applyAlignment="1">
      <alignment horizontal="center" vertical="center" wrapText="1"/>
    </xf>
    <xf numFmtId="0" fontId="12" fillId="0" borderId="29" xfId="0" applyFont="1" applyBorder="1" applyAlignment="1">
      <alignment vertical="center"/>
    </xf>
    <xf numFmtId="0" fontId="12" fillId="0" borderId="30" xfId="0" applyFont="1" applyBorder="1" applyAlignment="1">
      <alignment vertical="center"/>
    </xf>
    <xf numFmtId="0" fontId="12" fillId="0" borderId="22" xfId="0" applyFont="1" applyBorder="1" applyAlignment="1">
      <alignment vertical="center"/>
    </xf>
    <xf numFmtId="0" fontId="12" fillId="0" borderId="23" xfId="0" applyFont="1" applyBorder="1" applyAlignment="1">
      <alignment vertical="center"/>
    </xf>
    <xf numFmtId="0" fontId="12" fillId="0" borderId="31" xfId="0" applyFont="1" applyBorder="1" applyAlignment="1">
      <alignment vertical="center"/>
    </xf>
    <xf numFmtId="0" fontId="12" fillId="0" borderId="32" xfId="0" applyFont="1" applyBorder="1" applyAlignment="1">
      <alignment vertical="center"/>
    </xf>
    <xf numFmtId="3" fontId="19" fillId="0" borderId="33" xfId="0" applyNumberFormat="1" applyFont="1" applyBorder="1" applyAlignment="1">
      <alignment vertical="center"/>
    </xf>
    <xf numFmtId="3" fontId="19" fillId="0" borderId="34" xfId="0" applyNumberFormat="1" applyFont="1" applyBorder="1" applyAlignment="1">
      <alignment vertical="center"/>
    </xf>
    <xf numFmtId="3" fontId="19" fillId="0" borderId="35" xfId="0" applyNumberFormat="1" applyFont="1" applyBorder="1" applyAlignment="1">
      <alignment vertical="center"/>
    </xf>
    <xf numFmtId="3" fontId="19" fillId="0" borderId="36" xfId="0" applyNumberFormat="1" applyFont="1" applyBorder="1" applyAlignment="1">
      <alignment vertical="center"/>
    </xf>
    <xf numFmtId="3" fontId="19" fillId="0" borderId="37" xfId="0" applyNumberFormat="1" applyFont="1" applyBorder="1" applyAlignment="1">
      <alignment vertical="center"/>
    </xf>
    <xf numFmtId="3" fontId="19" fillId="0" borderId="38" xfId="0" applyNumberFormat="1" applyFont="1" applyBorder="1" applyAlignment="1">
      <alignment vertical="center"/>
    </xf>
    <xf numFmtId="3" fontId="19" fillId="0" borderId="39" xfId="0" applyNumberFormat="1" applyFont="1" applyBorder="1" applyAlignment="1">
      <alignment vertical="center"/>
    </xf>
    <xf numFmtId="3" fontId="19" fillId="0" borderId="40" xfId="0" applyNumberFormat="1" applyFont="1" applyBorder="1" applyAlignment="1">
      <alignment vertical="center"/>
    </xf>
    <xf numFmtId="3" fontId="19" fillId="0" borderId="41" xfId="0" applyNumberFormat="1" applyFont="1" applyBorder="1" applyAlignment="1">
      <alignment vertical="center"/>
    </xf>
    <xf numFmtId="0" fontId="19" fillId="0" borderId="14" xfId="0" applyFont="1" applyBorder="1" applyAlignment="1">
      <alignment vertical="center" wrapText="1"/>
    </xf>
    <xf numFmtId="0" fontId="19" fillId="0" borderId="17" xfId="0" applyFont="1" applyBorder="1" applyAlignment="1">
      <alignment vertical="center" wrapText="1"/>
    </xf>
    <xf numFmtId="0" fontId="19" fillId="0" borderId="42" xfId="0" applyFont="1" applyBorder="1" applyAlignment="1">
      <alignment vertical="center" wrapText="1"/>
    </xf>
    <xf numFmtId="0" fontId="12" fillId="0" borderId="19" xfId="0" applyFont="1" applyBorder="1" applyAlignment="1">
      <alignment horizontal="center" vertical="center" wrapText="1"/>
    </xf>
    <xf numFmtId="0" fontId="19" fillId="0" borderId="27" xfId="0" applyFont="1" applyBorder="1" applyAlignment="1">
      <alignment vertical="center" wrapText="1"/>
    </xf>
    <xf numFmtId="3" fontId="12" fillId="0" borderId="43" xfId="0" applyNumberFormat="1" applyFont="1" applyBorder="1" applyAlignment="1">
      <alignment vertical="center"/>
    </xf>
    <xf numFmtId="3" fontId="12" fillId="0" borderId="44" xfId="0" applyNumberFormat="1" applyFont="1" applyBorder="1" applyAlignment="1">
      <alignment vertical="center"/>
    </xf>
    <xf numFmtId="3" fontId="12" fillId="0" borderId="45" xfId="0" applyNumberFormat="1" applyFont="1" applyBorder="1" applyAlignment="1">
      <alignment vertical="center"/>
    </xf>
    <xf numFmtId="0" fontId="18" fillId="0" borderId="0" xfId="0" applyFont="1" applyAlignment="1">
      <alignment/>
    </xf>
    <xf numFmtId="0" fontId="9" fillId="0" borderId="0" xfId="0" applyFont="1" applyAlignment="1">
      <alignment/>
    </xf>
    <xf numFmtId="3" fontId="18" fillId="0" borderId="43" xfId="0" applyNumberFormat="1" applyFont="1" applyBorder="1" applyAlignment="1">
      <alignment vertical="center"/>
    </xf>
    <xf numFmtId="3" fontId="18" fillId="0" borderId="44" xfId="0" applyNumberFormat="1" applyFont="1" applyBorder="1" applyAlignment="1">
      <alignment vertical="center"/>
    </xf>
    <xf numFmtId="3" fontId="28" fillId="0" borderId="43" xfId="0" applyNumberFormat="1" applyFont="1" applyBorder="1" applyAlignment="1">
      <alignment vertical="center"/>
    </xf>
    <xf numFmtId="3" fontId="28" fillId="0" borderId="44" xfId="0" applyNumberFormat="1" applyFont="1" applyBorder="1" applyAlignment="1">
      <alignment vertical="center"/>
    </xf>
    <xf numFmtId="0" fontId="28" fillId="0" borderId="0" xfId="0" applyFont="1" applyAlignment="1">
      <alignment/>
    </xf>
    <xf numFmtId="3" fontId="28" fillId="0" borderId="46" xfId="0" applyNumberFormat="1" applyFont="1" applyBorder="1" applyAlignment="1">
      <alignment vertical="center"/>
    </xf>
    <xf numFmtId="3" fontId="28" fillId="0" borderId="13" xfId="0" applyNumberFormat="1" applyFont="1" applyBorder="1" applyAlignment="1">
      <alignment vertical="center"/>
    </xf>
    <xf numFmtId="3" fontId="18" fillId="0" borderId="46" xfId="0" applyNumberFormat="1" applyFont="1" applyBorder="1" applyAlignment="1">
      <alignment vertical="center"/>
    </xf>
    <xf numFmtId="3" fontId="18" fillId="0" borderId="13" xfId="0" applyNumberFormat="1" applyFont="1" applyBorder="1" applyAlignment="1">
      <alignment vertical="center"/>
    </xf>
    <xf numFmtId="3" fontId="12" fillId="0" borderId="13" xfId="0" applyNumberFormat="1" applyFont="1" applyBorder="1" applyAlignment="1">
      <alignment vertical="center"/>
    </xf>
    <xf numFmtId="3" fontId="12" fillId="0" borderId="39" xfId="0" applyNumberFormat="1" applyFont="1" applyBorder="1" applyAlignment="1">
      <alignment horizontal="center" vertical="center" wrapText="1"/>
    </xf>
    <xf numFmtId="3" fontId="12" fillId="0" borderId="40" xfId="0" applyNumberFormat="1" applyFont="1" applyBorder="1" applyAlignment="1">
      <alignment horizontal="center" vertical="center" wrapText="1"/>
    </xf>
    <xf numFmtId="3" fontId="22" fillId="0" borderId="43" xfId="0" applyNumberFormat="1" applyFont="1" applyBorder="1" applyAlignment="1">
      <alignment vertical="center"/>
    </xf>
    <xf numFmtId="3" fontId="22" fillId="0" borderId="44" xfId="0" applyNumberFormat="1" applyFont="1" applyBorder="1" applyAlignment="1">
      <alignment vertical="center"/>
    </xf>
    <xf numFmtId="3" fontId="22" fillId="0" borderId="13" xfId="0" applyNumberFormat="1" applyFont="1" applyBorder="1" applyAlignment="1">
      <alignment vertical="center"/>
    </xf>
    <xf numFmtId="0" fontId="22" fillId="0" borderId="0" xfId="0" applyFont="1" applyAlignment="1">
      <alignment/>
    </xf>
    <xf numFmtId="3" fontId="19" fillId="0" borderId="47" xfId="0" applyNumberFormat="1" applyFont="1" applyBorder="1" applyAlignment="1">
      <alignment vertical="center"/>
    </xf>
    <xf numFmtId="3" fontId="19" fillId="0" borderId="48" xfId="0" applyNumberFormat="1" applyFont="1" applyBorder="1" applyAlignment="1">
      <alignment vertical="center"/>
    </xf>
    <xf numFmtId="3" fontId="19" fillId="0" borderId="49" xfId="0" applyNumberFormat="1" applyFont="1" applyBorder="1" applyAlignment="1">
      <alignment vertical="center"/>
    </xf>
    <xf numFmtId="0" fontId="2" fillId="0" borderId="0" xfId="0" applyFont="1" applyBorder="1" applyAlignment="1">
      <alignment/>
    </xf>
    <xf numFmtId="3" fontId="12" fillId="0" borderId="50" xfId="0" applyNumberFormat="1" applyFont="1" applyBorder="1" applyAlignment="1">
      <alignment horizontal="center" vertical="center" wrapText="1"/>
    </xf>
    <xf numFmtId="3" fontId="12" fillId="0" borderId="51" xfId="0" applyNumberFormat="1" applyFont="1" applyBorder="1" applyAlignment="1">
      <alignment horizontal="center" vertical="center" wrapText="1"/>
    </xf>
    <xf numFmtId="3" fontId="19" fillId="0" borderId="50" xfId="0" applyNumberFormat="1" applyFont="1" applyBorder="1" applyAlignment="1">
      <alignment vertical="center"/>
    </xf>
    <xf numFmtId="3" fontId="19" fillId="0" borderId="51" xfId="0" applyNumberFormat="1" applyFont="1" applyBorder="1" applyAlignment="1">
      <alignment vertical="center"/>
    </xf>
    <xf numFmtId="3" fontId="19" fillId="0" borderId="52" xfId="0" applyNumberFormat="1" applyFont="1" applyBorder="1" applyAlignment="1">
      <alignment vertical="center"/>
    </xf>
    <xf numFmtId="3" fontId="18" fillId="0" borderId="45" xfId="0" applyNumberFormat="1" applyFont="1" applyBorder="1" applyAlignment="1">
      <alignment vertical="center"/>
    </xf>
    <xf numFmtId="3" fontId="22" fillId="0" borderId="45" xfId="0" applyNumberFormat="1" applyFont="1" applyBorder="1" applyAlignment="1">
      <alignment vertical="center"/>
    </xf>
    <xf numFmtId="0" fontId="22" fillId="0" borderId="10" xfId="0" applyFont="1" applyBorder="1" applyAlignment="1">
      <alignment horizontal="center"/>
    </xf>
    <xf numFmtId="0" fontId="22" fillId="0" borderId="12" xfId="0" applyFont="1" applyBorder="1" applyAlignment="1">
      <alignment horizontal="center"/>
    </xf>
    <xf numFmtId="0" fontId="22" fillId="0" borderId="20" xfId="0" applyFont="1" applyBorder="1" applyAlignment="1">
      <alignment horizontal="center"/>
    </xf>
    <xf numFmtId="0" fontId="22" fillId="0" borderId="14" xfId="0" applyFont="1" applyBorder="1" applyAlignment="1">
      <alignment horizontal="center"/>
    </xf>
    <xf numFmtId="0" fontId="22" fillId="0" borderId="21" xfId="0" applyFont="1" applyBorder="1" applyAlignment="1">
      <alignment horizontal="center"/>
    </xf>
    <xf numFmtId="0" fontId="22" fillId="0" borderId="13" xfId="0" applyFont="1" applyBorder="1" applyAlignment="1">
      <alignment horizontal="center"/>
    </xf>
    <xf numFmtId="0" fontId="22" fillId="0" borderId="10" xfId="0" applyFont="1" applyBorder="1" applyAlignment="1">
      <alignment horizontal="center" vertical="center" wrapText="1"/>
    </xf>
    <xf numFmtId="0" fontId="31" fillId="0" borderId="0" xfId="0" applyFont="1" applyAlignment="1">
      <alignment/>
    </xf>
    <xf numFmtId="0" fontId="3" fillId="0" borderId="0" xfId="0" applyFont="1" applyBorder="1" applyAlignment="1">
      <alignment vertical="center"/>
    </xf>
    <xf numFmtId="0" fontId="33" fillId="0" borderId="0" xfId="0" applyFont="1" applyBorder="1" applyAlignment="1">
      <alignment vertical="center"/>
    </xf>
    <xf numFmtId="0" fontId="3" fillId="0" borderId="0" xfId="0" applyFont="1" applyAlignment="1">
      <alignment vertical="center"/>
    </xf>
    <xf numFmtId="0" fontId="3" fillId="0" borderId="10" xfId="0" applyFont="1" applyBorder="1" applyAlignment="1">
      <alignment horizontal="center" vertical="center" wrapText="1"/>
    </xf>
    <xf numFmtId="3" fontId="0" fillId="0" borderId="0" xfId="0" applyNumberFormat="1" applyAlignment="1">
      <alignment/>
    </xf>
    <xf numFmtId="3" fontId="0" fillId="0" borderId="12" xfId="0" applyNumberFormat="1" applyBorder="1" applyAlignment="1">
      <alignment/>
    </xf>
    <xf numFmtId="3" fontId="0" fillId="0" borderId="15" xfId="0" applyNumberFormat="1" applyBorder="1" applyAlignment="1">
      <alignment/>
    </xf>
    <xf numFmtId="3" fontId="12" fillId="0" borderId="10" xfId="0" applyNumberFormat="1" applyFont="1" applyBorder="1" applyAlignment="1">
      <alignment/>
    </xf>
    <xf numFmtId="0" fontId="0" fillId="0" borderId="22" xfId="0" applyBorder="1" applyAlignment="1">
      <alignment/>
    </xf>
    <xf numFmtId="3" fontId="0" fillId="0" borderId="0" xfId="0" applyNumberFormat="1" applyBorder="1" applyAlignment="1">
      <alignment/>
    </xf>
    <xf numFmtId="3" fontId="0" fillId="0" borderId="20" xfId="0" applyNumberFormat="1" applyBorder="1" applyAlignment="1">
      <alignment/>
    </xf>
    <xf numFmtId="49" fontId="12" fillId="33" borderId="10" xfId="0" applyNumberFormat="1" applyFont="1" applyFill="1" applyBorder="1" applyAlignment="1">
      <alignment horizontal="center"/>
    </xf>
    <xf numFmtId="3" fontId="0" fillId="0" borderId="10" xfId="0" applyNumberFormat="1" applyBorder="1" applyAlignment="1">
      <alignment/>
    </xf>
    <xf numFmtId="3" fontId="12" fillId="35" borderId="10" xfId="0" applyNumberFormat="1" applyFont="1" applyFill="1" applyBorder="1" applyAlignment="1">
      <alignment/>
    </xf>
    <xf numFmtId="3" fontId="12" fillId="34" borderId="10" xfId="0" applyNumberFormat="1" applyFont="1" applyFill="1" applyBorder="1" applyAlignment="1">
      <alignment/>
    </xf>
    <xf numFmtId="3" fontId="19" fillId="0" borderId="10" xfId="0" applyNumberFormat="1" applyFont="1" applyBorder="1" applyAlignment="1">
      <alignment/>
    </xf>
    <xf numFmtId="3" fontId="0" fillId="0" borderId="53" xfId="0" applyNumberFormat="1" applyBorder="1" applyAlignment="1">
      <alignment/>
    </xf>
    <xf numFmtId="3" fontId="12" fillId="35" borderId="10" xfId="55" applyNumberFormat="1" applyFont="1" applyFill="1" applyBorder="1" applyAlignment="1">
      <alignment horizontal="right" vertical="center"/>
    </xf>
    <xf numFmtId="3" fontId="18" fillId="37" borderId="10" xfId="55" applyNumberFormat="1" applyFont="1" applyFill="1" applyBorder="1" applyAlignment="1">
      <alignment horizontal="right" vertical="center"/>
    </xf>
    <xf numFmtId="3" fontId="12" fillId="35" borderId="19" xfId="55" applyNumberFormat="1" applyFont="1" applyFill="1" applyBorder="1" applyAlignment="1">
      <alignment horizontal="right" vertical="center"/>
    </xf>
    <xf numFmtId="3" fontId="22" fillId="36" borderId="10" xfId="55" applyNumberFormat="1" applyFont="1" applyFill="1" applyBorder="1" applyAlignment="1">
      <alignment horizontal="right" vertical="center"/>
    </xf>
    <xf numFmtId="3" fontId="19" fillId="0" borderId="32" xfId="0" applyNumberFormat="1" applyFont="1" applyFill="1" applyBorder="1" applyAlignment="1">
      <alignment/>
    </xf>
    <xf numFmtId="0" fontId="12" fillId="0" borderId="16" xfId="0" applyFont="1" applyFill="1" applyBorder="1" applyAlignment="1">
      <alignment horizontal="center"/>
    </xf>
    <xf numFmtId="3" fontId="12" fillId="37" borderId="11" xfId="0" applyNumberFormat="1" applyFont="1" applyFill="1" applyBorder="1" applyAlignment="1">
      <alignment/>
    </xf>
    <xf numFmtId="3" fontId="19" fillId="0" borderId="32" xfId="0" applyNumberFormat="1" applyFont="1" applyBorder="1" applyAlignment="1">
      <alignment vertical="center"/>
    </xf>
    <xf numFmtId="3" fontId="0" fillId="0" borderId="16" xfId="0" applyNumberFormat="1" applyBorder="1" applyAlignment="1">
      <alignment/>
    </xf>
    <xf numFmtId="0" fontId="6" fillId="0" borderId="16" xfId="0" applyFont="1" applyBorder="1" applyAlignment="1">
      <alignment vertical="center" wrapText="1"/>
    </xf>
    <xf numFmtId="3" fontId="3" fillId="0" borderId="16" xfId="0" applyNumberFormat="1" applyFont="1" applyBorder="1" applyAlignment="1">
      <alignment/>
    </xf>
    <xf numFmtId="0" fontId="11" fillId="0" borderId="15" xfId="0" applyFont="1" applyBorder="1" applyAlignment="1">
      <alignment vertical="center" wrapText="1"/>
    </xf>
    <xf numFmtId="0" fontId="23" fillId="0" borderId="16" xfId="0" applyFont="1" applyBorder="1" applyAlignment="1">
      <alignment vertical="center" wrapText="1"/>
    </xf>
    <xf numFmtId="0" fontId="0" fillId="0" borderId="20" xfId="0" applyFont="1" applyBorder="1" applyAlignment="1">
      <alignment/>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6" xfId="0" applyFont="1" applyBorder="1" applyAlignment="1">
      <alignment vertical="center"/>
    </xf>
    <xf numFmtId="0" fontId="0" fillId="0" borderId="19" xfId="0" applyFont="1" applyBorder="1" applyAlignment="1">
      <alignment vertical="center" wrapText="1"/>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6" xfId="0" applyFont="1" applyBorder="1" applyAlignment="1">
      <alignment vertical="center" wrapText="1"/>
    </xf>
    <xf numFmtId="0" fontId="0" fillId="0" borderId="20" xfId="0" applyFont="1" applyBorder="1" applyAlignment="1">
      <alignment vertical="center"/>
    </xf>
    <xf numFmtId="0" fontId="0" fillId="0" borderId="20" xfId="0" applyFont="1" applyBorder="1" applyAlignment="1">
      <alignment vertical="center" wrapText="1"/>
    </xf>
    <xf numFmtId="0" fontId="30" fillId="0" borderId="10" xfId="0" applyFont="1" applyBorder="1" applyAlignment="1">
      <alignment wrapText="1"/>
    </xf>
    <xf numFmtId="0" fontId="19" fillId="0" borderId="23" xfId="0" applyFont="1" applyBorder="1" applyAlignment="1">
      <alignment vertical="center" wrapText="1"/>
    </xf>
    <xf numFmtId="3" fontId="19" fillId="0" borderId="54" xfId="0" applyNumberFormat="1" applyFont="1" applyBorder="1" applyAlignment="1">
      <alignment vertical="center"/>
    </xf>
    <xf numFmtId="3" fontId="19" fillId="0" borderId="55" xfId="0" applyNumberFormat="1" applyFont="1" applyBorder="1" applyAlignment="1">
      <alignment vertical="center"/>
    </xf>
    <xf numFmtId="3" fontId="19" fillId="0" borderId="23" xfId="0" applyNumberFormat="1" applyFont="1" applyBorder="1" applyAlignment="1">
      <alignment vertical="center"/>
    </xf>
    <xf numFmtId="3" fontId="19" fillId="0" borderId="28" xfId="0" applyNumberFormat="1" applyFont="1" applyBorder="1" applyAlignment="1">
      <alignment/>
    </xf>
    <xf numFmtId="3" fontId="19" fillId="0" borderId="19" xfId="0" applyNumberFormat="1" applyFont="1" applyFill="1" applyBorder="1" applyAlignment="1">
      <alignment/>
    </xf>
    <xf numFmtId="3" fontId="19" fillId="0" borderId="56" xfId="0" applyNumberFormat="1" applyFont="1" applyBorder="1" applyAlignment="1">
      <alignment/>
    </xf>
    <xf numFmtId="3" fontId="19" fillId="0" borderId="57" xfId="0" applyNumberFormat="1" applyFont="1" applyBorder="1" applyAlignment="1">
      <alignment vertical="center"/>
    </xf>
    <xf numFmtId="3" fontId="19" fillId="0" borderId="13" xfId="0" applyNumberFormat="1" applyFont="1" applyBorder="1" applyAlignment="1">
      <alignment/>
    </xf>
    <xf numFmtId="3" fontId="19" fillId="0" borderId="43" xfId="0" applyNumberFormat="1" applyFont="1" applyBorder="1" applyAlignment="1">
      <alignment/>
    </xf>
    <xf numFmtId="3" fontId="0" fillId="0" borderId="35" xfId="0" applyNumberFormat="1" applyBorder="1" applyAlignment="1">
      <alignment/>
    </xf>
    <xf numFmtId="3" fontId="0" fillId="0" borderId="47" xfId="0" applyNumberFormat="1" applyBorder="1" applyAlignment="1">
      <alignment/>
    </xf>
    <xf numFmtId="3" fontId="0" fillId="0" borderId="54" xfId="0" applyNumberFormat="1" applyBorder="1" applyAlignment="1">
      <alignment/>
    </xf>
    <xf numFmtId="3" fontId="0" fillId="0" borderId="50" xfId="0" applyNumberFormat="1" applyBorder="1" applyAlignment="1">
      <alignment/>
    </xf>
    <xf numFmtId="3" fontId="12" fillId="0" borderId="43" xfId="0" applyNumberFormat="1" applyFont="1" applyBorder="1" applyAlignment="1">
      <alignment/>
    </xf>
    <xf numFmtId="3" fontId="19" fillId="0" borderId="44" xfId="0" applyNumberFormat="1" applyFont="1" applyBorder="1" applyAlignment="1">
      <alignment/>
    </xf>
    <xf numFmtId="3" fontId="0" fillId="0" borderId="33" xfId="0" applyNumberFormat="1" applyBorder="1" applyAlignment="1">
      <alignment/>
    </xf>
    <xf numFmtId="3" fontId="0" fillId="0" borderId="48" xfId="0" applyNumberFormat="1" applyBorder="1" applyAlignment="1">
      <alignment/>
    </xf>
    <xf numFmtId="3" fontId="0" fillId="0" borderId="55" xfId="0" applyNumberFormat="1" applyBorder="1" applyAlignment="1">
      <alignment/>
    </xf>
    <xf numFmtId="3" fontId="0" fillId="0" borderId="51" xfId="0" applyNumberFormat="1" applyBorder="1" applyAlignment="1">
      <alignment/>
    </xf>
    <xf numFmtId="3" fontId="12" fillId="0" borderId="44" xfId="0" applyNumberFormat="1" applyFont="1" applyBorder="1" applyAlignment="1">
      <alignment/>
    </xf>
    <xf numFmtId="49" fontId="12" fillId="33" borderId="58" xfId="0" applyNumberFormat="1" applyFont="1" applyFill="1" applyBorder="1" applyAlignment="1">
      <alignment horizontal="center" vertical="center" wrapText="1"/>
    </xf>
    <xf numFmtId="3" fontId="12" fillId="35" borderId="43" xfId="0" applyNumberFormat="1" applyFont="1" applyFill="1" applyBorder="1" applyAlignment="1">
      <alignment/>
    </xf>
    <xf numFmtId="3" fontId="12" fillId="35" borderId="44" xfId="0" applyNumberFormat="1" applyFont="1" applyFill="1" applyBorder="1" applyAlignment="1">
      <alignment/>
    </xf>
    <xf numFmtId="3" fontId="0" fillId="0" borderId="38" xfId="0" applyNumberFormat="1" applyBorder="1" applyAlignment="1">
      <alignment/>
    </xf>
    <xf numFmtId="3" fontId="0" fillId="0" borderId="36" xfId="0" applyNumberFormat="1" applyBorder="1" applyAlignment="1">
      <alignment/>
    </xf>
    <xf numFmtId="3" fontId="12" fillId="37" borderId="43" xfId="0" applyNumberFormat="1" applyFont="1" applyFill="1" applyBorder="1" applyAlignment="1">
      <alignment/>
    </xf>
    <xf numFmtId="3" fontId="12" fillId="37" borderId="44" xfId="0" applyNumberFormat="1" applyFont="1" applyFill="1" applyBorder="1" applyAlignment="1">
      <alignment/>
    </xf>
    <xf numFmtId="3" fontId="12" fillId="34" borderId="53" xfId="0" applyNumberFormat="1" applyFont="1" applyFill="1" applyBorder="1" applyAlignment="1">
      <alignment horizontal="center" vertical="center" wrapText="1"/>
    </xf>
    <xf numFmtId="3" fontId="20" fillId="35" borderId="59" xfId="0" applyNumberFormat="1" applyFont="1" applyFill="1" applyBorder="1" applyAlignment="1">
      <alignment/>
    </xf>
    <xf numFmtId="3" fontId="17" fillId="33" borderId="43" xfId="0" applyNumberFormat="1" applyFont="1" applyFill="1" applyBorder="1" applyAlignment="1">
      <alignment/>
    </xf>
    <xf numFmtId="3" fontId="19" fillId="0" borderId="35" xfId="0" applyNumberFormat="1" applyFont="1" applyFill="1" applyBorder="1" applyAlignment="1">
      <alignment/>
    </xf>
    <xf numFmtId="3" fontId="20" fillId="35" borderId="60" xfId="0" applyNumberFormat="1" applyFont="1" applyFill="1" applyBorder="1" applyAlignment="1">
      <alignment/>
    </xf>
    <xf numFmtId="3" fontId="17" fillId="33" borderId="44" xfId="0" applyNumberFormat="1" applyFont="1" applyFill="1" applyBorder="1" applyAlignment="1">
      <alignment/>
    </xf>
    <xf numFmtId="3" fontId="22" fillId="36" borderId="43" xfId="0" applyNumberFormat="1" applyFont="1" applyFill="1" applyBorder="1" applyAlignment="1">
      <alignment/>
    </xf>
    <xf numFmtId="3" fontId="22" fillId="36" borderId="44" xfId="0" applyNumberFormat="1" applyFont="1" applyFill="1" applyBorder="1" applyAlignment="1">
      <alignment/>
    </xf>
    <xf numFmtId="3" fontId="17" fillId="33" borderId="43" xfId="0" applyNumberFormat="1" applyFont="1" applyFill="1" applyBorder="1" applyAlignment="1">
      <alignment/>
    </xf>
    <xf numFmtId="3" fontId="17" fillId="33" borderId="44" xfId="0" applyNumberFormat="1" applyFont="1" applyFill="1" applyBorder="1" applyAlignment="1">
      <alignment/>
    </xf>
    <xf numFmtId="3" fontId="19" fillId="0" borderId="35" xfId="0" applyNumberFormat="1" applyFont="1" applyFill="1" applyBorder="1" applyAlignment="1">
      <alignment/>
    </xf>
    <xf numFmtId="3" fontId="19" fillId="0" borderId="47" xfId="0" applyNumberFormat="1" applyFont="1" applyFill="1" applyBorder="1" applyAlignment="1">
      <alignment/>
    </xf>
    <xf numFmtId="3" fontId="19" fillId="0" borderId="38" xfId="0" applyNumberFormat="1" applyFont="1" applyFill="1" applyBorder="1" applyAlignment="1">
      <alignment/>
    </xf>
    <xf numFmtId="3" fontId="19" fillId="0" borderId="61" xfId="0" applyNumberFormat="1" applyFont="1" applyFill="1" applyBorder="1" applyAlignment="1">
      <alignment/>
    </xf>
    <xf numFmtId="3" fontId="19" fillId="0" borderId="33" xfId="0" applyNumberFormat="1" applyFont="1" applyFill="1" applyBorder="1" applyAlignment="1">
      <alignment/>
    </xf>
    <xf numFmtId="3" fontId="19" fillId="0" borderId="48" xfId="0" applyNumberFormat="1" applyFont="1" applyFill="1" applyBorder="1" applyAlignment="1">
      <alignment/>
    </xf>
    <xf numFmtId="3" fontId="19" fillId="0" borderId="36" xfId="0" applyNumberFormat="1" applyFont="1" applyFill="1" applyBorder="1" applyAlignment="1">
      <alignment/>
    </xf>
    <xf numFmtId="3" fontId="19" fillId="0" borderId="58" xfId="0" applyNumberFormat="1" applyFont="1" applyFill="1" applyBorder="1" applyAlignment="1">
      <alignment/>
    </xf>
    <xf numFmtId="3" fontId="19" fillId="0" borderId="43" xfId="0" applyNumberFormat="1" applyFont="1" applyFill="1" applyBorder="1" applyAlignment="1">
      <alignment/>
    </xf>
    <xf numFmtId="3" fontId="19" fillId="0" borderId="44" xfId="0" applyNumberFormat="1" applyFont="1" applyFill="1" applyBorder="1" applyAlignment="1">
      <alignment/>
    </xf>
    <xf numFmtId="3" fontId="19" fillId="0" borderId="43" xfId="0" applyNumberFormat="1" applyFont="1" applyBorder="1" applyAlignment="1">
      <alignment/>
    </xf>
    <xf numFmtId="3" fontId="19" fillId="0" borderId="44" xfId="0" applyNumberFormat="1" applyFont="1" applyBorder="1" applyAlignment="1">
      <alignment/>
    </xf>
    <xf numFmtId="3" fontId="12" fillId="37" borderId="59" xfId="0" applyNumberFormat="1" applyFont="1" applyFill="1" applyBorder="1" applyAlignment="1">
      <alignment/>
    </xf>
    <xf numFmtId="3" fontId="19" fillId="0" borderId="59" xfId="0" applyNumberFormat="1" applyFont="1" applyBorder="1" applyAlignment="1">
      <alignment/>
    </xf>
    <xf numFmtId="3" fontId="19" fillId="0" borderId="38" xfId="0" applyNumberFormat="1" applyFont="1" applyBorder="1" applyAlignment="1">
      <alignment/>
    </xf>
    <xf numFmtId="3" fontId="19" fillId="0" borderId="61" xfId="0" applyNumberFormat="1" applyFont="1" applyBorder="1" applyAlignment="1">
      <alignment/>
    </xf>
    <xf numFmtId="3" fontId="12" fillId="37" borderId="60" xfId="0" applyNumberFormat="1" applyFont="1" applyFill="1" applyBorder="1" applyAlignment="1">
      <alignment/>
    </xf>
    <xf numFmtId="3" fontId="19" fillId="0" borderId="60" xfId="0" applyNumberFormat="1" applyFont="1" applyBorder="1" applyAlignment="1">
      <alignment/>
    </xf>
    <xf numFmtId="3" fontId="19" fillId="0" borderId="36" xfId="0" applyNumberFormat="1" applyFont="1" applyBorder="1" applyAlignment="1">
      <alignment/>
    </xf>
    <xf numFmtId="3" fontId="19" fillId="0" borderId="58" xfId="0" applyNumberFormat="1" applyFont="1" applyBorder="1" applyAlignment="1">
      <alignment/>
    </xf>
    <xf numFmtId="3" fontId="19" fillId="0" borderId="47" xfId="0" applyNumberFormat="1" applyFont="1" applyBorder="1" applyAlignment="1">
      <alignment/>
    </xf>
    <xf numFmtId="3" fontId="19" fillId="0" borderId="47" xfId="0" applyNumberFormat="1" applyFont="1" applyBorder="1" applyAlignment="1">
      <alignment/>
    </xf>
    <xf numFmtId="3" fontId="19" fillId="0" borderId="35" xfId="0" applyNumberFormat="1" applyFont="1" applyBorder="1" applyAlignment="1">
      <alignment/>
    </xf>
    <xf numFmtId="3" fontId="19" fillId="0" borderId="61" xfId="0" applyNumberFormat="1" applyFont="1" applyBorder="1" applyAlignment="1">
      <alignment/>
    </xf>
    <xf numFmtId="3" fontId="19" fillId="0" borderId="48" xfId="0" applyNumberFormat="1" applyFont="1" applyBorder="1" applyAlignment="1">
      <alignment/>
    </xf>
    <xf numFmtId="3" fontId="19" fillId="0" borderId="48" xfId="0" applyNumberFormat="1" applyFont="1" applyBorder="1" applyAlignment="1">
      <alignment/>
    </xf>
    <xf numFmtId="3" fontId="20" fillId="35" borderId="13" xfId="0" applyNumberFormat="1" applyFont="1" applyFill="1" applyBorder="1" applyAlignment="1">
      <alignment/>
    </xf>
    <xf numFmtId="3" fontId="20" fillId="35" borderId="43" xfId="0" applyNumberFormat="1" applyFont="1" applyFill="1" applyBorder="1" applyAlignment="1">
      <alignment/>
    </xf>
    <xf numFmtId="3" fontId="6" fillId="0" borderId="43" xfId="0" applyNumberFormat="1" applyFont="1" applyBorder="1" applyAlignment="1">
      <alignment/>
    </xf>
    <xf numFmtId="3" fontId="20" fillId="35" borderId="44" xfId="0" applyNumberFormat="1" applyFont="1" applyFill="1" applyBorder="1" applyAlignment="1">
      <alignment/>
    </xf>
    <xf numFmtId="3" fontId="6" fillId="0" borderId="44" xfId="0" applyNumberFormat="1" applyFont="1" applyBorder="1" applyAlignment="1">
      <alignment/>
    </xf>
    <xf numFmtId="0" fontId="12" fillId="37" borderId="14" xfId="0" applyFont="1" applyFill="1" applyBorder="1" applyAlignment="1">
      <alignment horizontal="left"/>
    </xf>
    <xf numFmtId="0" fontId="19" fillId="0" borderId="49" xfId="0" applyFont="1" applyBorder="1" applyAlignment="1">
      <alignment/>
    </xf>
    <xf numFmtId="0" fontId="19" fillId="0" borderId="37" xfId="0" applyFont="1" applyBorder="1" applyAlignment="1">
      <alignment/>
    </xf>
    <xf numFmtId="0" fontId="19" fillId="0" borderId="41" xfId="0" applyFont="1" applyBorder="1" applyAlignment="1">
      <alignment/>
    </xf>
    <xf numFmtId="0" fontId="19" fillId="0" borderId="62" xfId="0" applyFont="1" applyBorder="1" applyAlignment="1">
      <alignment/>
    </xf>
    <xf numFmtId="0" fontId="19" fillId="0" borderId="45" xfId="0" applyFont="1" applyBorder="1" applyAlignment="1">
      <alignment/>
    </xf>
    <xf numFmtId="0" fontId="19" fillId="0" borderId="34" xfId="0" applyFont="1" applyBorder="1" applyAlignment="1">
      <alignment/>
    </xf>
    <xf numFmtId="0" fontId="19" fillId="0" borderId="52" xfId="0" applyFont="1" applyBorder="1" applyAlignment="1">
      <alignment/>
    </xf>
    <xf numFmtId="49" fontId="12" fillId="33" borderId="19" xfId="0" applyNumberFormat="1" applyFont="1" applyFill="1" applyBorder="1" applyAlignment="1">
      <alignment horizontal="center" vertical="center" wrapText="1"/>
    </xf>
    <xf numFmtId="3" fontId="12" fillId="38" borderId="10" xfId="0" applyNumberFormat="1" applyFont="1" applyFill="1" applyBorder="1" applyAlignment="1">
      <alignment/>
    </xf>
    <xf numFmtId="3" fontId="0" fillId="34" borderId="12" xfId="0" applyNumberFormat="1" applyFill="1" applyBorder="1" applyAlignment="1">
      <alignment/>
    </xf>
    <xf numFmtId="3" fontId="0" fillId="34" borderId="35" xfId="0" applyNumberFormat="1" applyFill="1" applyBorder="1" applyAlignment="1">
      <alignment/>
    </xf>
    <xf numFmtId="3" fontId="0" fillId="34" borderId="33" xfId="0" applyNumberFormat="1" applyFill="1" applyBorder="1" applyAlignment="1">
      <alignment/>
    </xf>
    <xf numFmtId="3" fontId="0" fillId="34" borderId="20" xfId="0" applyNumberFormat="1" applyFill="1" applyBorder="1" applyAlignment="1">
      <alignment/>
    </xf>
    <xf numFmtId="3" fontId="0" fillId="34" borderId="50" xfId="0" applyNumberFormat="1" applyFill="1" applyBorder="1" applyAlignment="1">
      <alignment/>
    </xf>
    <xf numFmtId="3" fontId="0" fillId="34" borderId="51" xfId="0" applyNumberFormat="1" applyFill="1" applyBorder="1" applyAlignment="1">
      <alignment/>
    </xf>
    <xf numFmtId="3" fontId="0" fillId="34" borderId="0" xfId="0" applyNumberFormat="1" applyFill="1" applyBorder="1" applyAlignment="1">
      <alignment/>
    </xf>
    <xf numFmtId="3" fontId="3" fillId="34" borderId="10" xfId="0" applyNumberFormat="1" applyFont="1" applyFill="1" applyBorder="1" applyAlignment="1">
      <alignment/>
    </xf>
    <xf numFmtId="3" fontId="19" fillId="0" borderId="26" xfId="0" applyNumberFormat="1" applyFont="1" applyBorder="1" applyAlignment="1">
      <alignment/>
    </xf>
    <xf numFmtId="3" fontId="36" fillId="0" borderId="0" xfId="0" applyNumberFormat="1" applyFont="1" applyBorder="1" applyAlignment="1">
      <alignment vertical="center" wrapText="1"/>
    </xf>
    <xf numFmtId="0" fontId="36" fillId="0" borderId="0" xfId="0" applyFont="1" applyBorder="1" applyAlignment="1">
      <alignment vertical="center" wrapText="1"/>
    </xf>
    <xf numFmtId="0" fontId="37" fillId="0" borderId="0" xfId="0" applyFont="1" applyAlignment="1">
      <alignment/>
    </xf>
    <xf numFmtId="3" fontId="37" fillId="0" borderId="0" xfId="0" applyNumberFormat="1" applyFont="1" applyAlignment="1">
      <alignment/>
    </xf>
    <xf numFmtId="0" fontId="38" fillId="0" borderId="0" xfId="0" applyFont="1" applyAlignment="1">
      <alignment/>
    </xf>
    <xf numFmtId="3" fontId="40" fillId="0" borderId="0" xfId="0" applyNumberFormat="1" applyFont="1" applyAlignment="1">
      <alignment/>
    </xf>
    <xf numFmtId="0" fontId="40" fillId="0" borderId="0" xfId="0" applyFont="1" applyAlignment="1">
      <alignment/>
    </xf>
    <xf numFmtId="3" fontId="40" fillId="0" borderId="0" xfId="0" applyNumberFormat="1" applyFont="1" applyAlignment="1">
      <alignment vertical="center"/>
    </xf>
    <xf numFmtId="0" fontId="40" fillId="0" borderId="0" xfId="0" applyFont="1" applyAlignment="1">
      <alignment vertical="center"/>
    </xf>
    <xf numFmtId="3" fontId="37" fillId="0" borderId="56" xfId="0" applyNumberFormat="1" applyFont="1" applyBorder="1" applyAlignment="1">
      <alignment vertical="center"/>
    </xf>
    <xf numFmtId="3" fontId="37" fillId="0" borderId="12" xfId="0" applyNumberFormat="1" applyFont="1" applyBorder="1" applyAlignment="1">
      <alignment vertical="center"/>
    </xf>
    <xf numFmtId="3" fontId="37" fillId="0" borderId="14" xfId="0" applyNumberFormat="1" applyFont="1" applyFill="1" applyBorder="1" applyAlignment="1">
      <alignment vertical="center"/>
    </xf>
    <xf numFmtId="3" fontId="37" fillId="0" borderId="0" xfId="0" applyNumberFormat="1" applyFont="1" applyAlignment="1">
      <alignment vertical="center"/>
    </xf>
    <xf numFmtId="0" fontId="37" fillId="0" borderId="0" xfId="0" applyFont="1" applyAlignment="1">
      <alignment vertical="center"/>
    </xf>
    <xf numFmtId="3" fontId="37" fillId="0" borderId="28" xfId="0" applyNumberFormat="1" applyFont="1" applyBorder="1" applyAlignment="1">
      <alignment vertical="center" wrapText="1"/>
    </xf>
    <xf numFmtId="3" fontId="37" fillId="0" borderId="19" xfId="0" applyNumberFormat="1" applyFont="1" applyBorder="1" applyAlignment="1">
      <alignment vertical="center"/>
    </xf>
    <xf numFmtId="3" fontId="37" fillId="0" borderId="32" xfId="0" applyNumberFormat="1" applyFont="1" applyFill="1" applyBorder="1" applyAlignment="1">
      <alignment vertical="center"/>
    </xf>
    <xf numFmtId="0" fontId="40" fillId="37" borderId="13" xfId="0" applyFont="1" applyFill="1" applyBorder="1" applyAlignment="1">
      <alignment vertical="center"/>
    </xf>
    <xf numFmtId="3" fontId="40" fillId="37" borderId="10" xfId="0" applyNumberFormat="1" applyFont="1" applyFill="1" applyBorder="1" applyAlignment="1">
      <alignment vertical="center"/>
    </xf>
    <xf numFmtId="3" fontId="40" fillId="37" borderId="13" xfId="0" applyNumberFormat="1" applyFont="1" applyFill="1" applyBorder="1" applyAlignment="1">
      <alignment vertical="center"/>
    </xf>
    <xf numFmtId="0" fontId="40" fillId="37" borderId="10" xfId="0" applyFont="1" applyFill="1" applyBorder="1" applyAlignment="1">
      <alignment vertical="center"/>
    </xf>
    <xf numFmtId="3" fontId="37" fillId="0" borderId="63" xfId="0" applyNumberFormat="1" applyFont="1" applyBorder="1" applyAlignment="1">
      <alignment vertical="center"/>
    </xf>
    <xf numFmtId="3" fontId="37" fillId="0" borderId="53" xfId="0" applyNumberFormat="1" applyFont="1" applyBorder="1" applyAlignment="1">
      <alignment vertical="center" wrapText="1"/>
    </xf>
    <xf numFmtId="3" fontId="37" fillId="0" borderId="15" xfId="0" applyNumberFormat="1" applyFont="1" applyBorder="1" applyAlignment="1">
      <alignment vertical="center"/>
    </xf>
    <xf numFmtId="3" fontId="37" fillId="0" borderId="27" xfId="0" applyNumberFormat="1" applyFont="1" applyFill="1" applyBorder="1" applyAlignment="1">
      <alignment vertical="center"/>
    </xf>
    <xf numFmtId="3" fontId="39" fillId="35" borderId="56" xfId="0" applyNumberFormat="1" applyFont="1" applyFill="1" applyBorder="1" applyAlignment="1">
      <alignment vertical="center"/>
    </xf>
    <xf numFmtId="3" fontId="39" fillId="35" borderId="12" xfId="0" applyNumberFormat="1" applyFont="1" applyFill="1" applyBorder="1" applyAlignment="1">
      <alignment vertical="center"/>
    </xf>
    <xf numFmtId="3" fontId="39" fillId="0" borderId="0" xfId="0" applyNumberFormat="1" applyFont="1" applyBorder="1" applyAlignment="1">
      <alignment/>
    </xf>
    <xf numFmtId="0" fontId="39" fillId="0" borderId="0" xfId="0" applyFont="1" applyBorder="1" applyAlignment="1">
      <alignment/>
    </xf>
    <xf numFmtId="3" fontId="39" fillId="35" borderId="28" xfId="0" applyNumberFormat="1" applyFont="1" applyFill="1" applyBorder="1" applyAlignment="1">
      <alignment vertical="center" wrapText="1"/>
    </xf>
    <xf numFmtId="3" fontId="39" fillId="35" borderId="19" xfId="0" applyNumberFormat="1" applyFont="1" applyFill="1" applyBorder="1" applyAlignment="1">
      <alignment vertical="center"/>
    </xf>
    <xf numFmtId="0" fontId="39" fillId="35" borderId="13" xfId="0" applyFont="1" applyFill="1" applyBorder="1" applyAlignment="1">
      <alignment vertical="center"/>
    </xf>
    <xf numFmtId="3" fontId="39" fillId="35" borderId="10" xfId="0" applyNumberFormat="1" applyFont="1" applyFill="1" applyBorder="1" applyAlignment="1">
      <alignment vertical="center"/>
    </xf>
    <xf numFmtId="3" fontId="39" fillId="0" borderId="0" xfId="0" applyNumberFormat="1" applyFont="1" applyAlignment="1">
      <alignment vertical="center"/>
    </xf>
    <xf numFmtId="0" fontId="39" fillId="0" borderId="0" xfId="0" applyFont="1" applyAlignment="1">
      <alignment vertical="center"/>
    </xf>
    <xf numFmtId="3" fontId="41" fillId="33" borderId="56" xfId="0" applyNumberFormat="1" applyFont="1" applyFill="1" applyBorder="1" applyAlignment="1">
      <alignment vertical="center"/>
    </xf>
    <xf numFmtId="3" fontId="41" fillId="33" borderId="12" xfId="0" applyNumberFormat="1" applyFont="1" applyFill="1" applyBorder="1" applyAlignment="1">
      <alignment vertical="center"/>
    </xf>
    <xf numFmtId="3" fontId="41" fillId="0" borderId="0" xfId="0" applyNumberFormat="1" applyFont="1" applyBorder="1" applyAlignment="1">
      <alignment/>
    </xf>
    <xf numFmtId="0" fontId="41" fillId="0" borderId="0" xfId="0" applyFont="1" applyBorder="1" applyAlignment="1">
      <alignment/>
    </xf>
    <xf numFmtId="3" fontId="41" fillId="33" borderId="28" xfId="0" applyNumberFormat="1" applyFont="1" applyFill="1" applyBorder="1" applyAlignment="1">
      <alignment vertical="center" wrapText="1"/>
    </xf>
    <xf numFmtId="3" fontId="41" fillId="33" borderId="19" xfId="0" applyNumberFormat="1" applyFont="1" applyFill="1" applyBorder="1" applyAlignment="1">
      <alignment vertical="center"/>
    </xf>
    <xf numFmtId="0" fontId="41" fillId="33" borderId="13" xfId="0" applyFont="1" applyFill="1" applyBorder="1" applyAlignment="1">
      <alignment vertical="center"/>
    </xf>
    <xf numFmtId="3" fontId="41" fillId="33" borderId="10" xfId="0" applyNumberFormat="1" applyFont="1" applyFill="1" applyBorder="1" applyAlignment="1">
      <alignment vertical="center"/>
    </xf>
    <xf numFmtId="3" fontId="41" fillId="0" borderId="0" xfId="0" applyNumberFormat="1" applyFont="1" applyAlignment="1">
      <alignment vertical="center"/>
    </xf>
    <xf numFmtId="0" fontId="41" fillId="0" borderId="0" xfId="0" applyFont="1" applyAlignment="1">
      <alignment vertical="center"/>
    </xf>
    <xf numFmtId="49" fontId="40" fillId="34" borderId="12" xfId="0" applyNumberFormat="1" applyFont="1" applyFill="1" applyBorder="1" applyAlignment="1">
      <alignment horizontal="center" vertical="center"/>
    </xf>
    <xf numFmtId="49" fontId="40" fillId="34" borderId="19" xfId="0" applyNumberFormat="1" applyFont="1" applyFill="1" applyBorder="1" applyAlignment="1">
      <alignment horizontal="center" vertical="center" wrapText="1"/>
    </xf>
    <xf numFmtId="0" fontId="0" fillId="0" borderId="0" xfId="0" applyAlignment="1">
      <alignment wrapText="1"/>
    </xf>
    <xf numFmtId="3" fontId="0" fillId="0" borderId="64" xfId="0" applyNumberFormat="1" applyBorder="1" applyAlignment="1">
      <alignment/>
    </xf>
    <xf numFmtId="3" fontId="0" fillId="0" borderId="65" xfId="0" applyNumberFormat="1" applyBorder="1" applyAlignment="1">
      <alignment/>
    </xf>
    <xf numFmtId="3" fontId="0" fillId="0" borderId="66" xfId="0" applyNumberFormat="1" applyBorder="1" applyAlignment="1">
      <alignment/>
    </xf>
    <xf numFmtId="49" fontId="12" fillId="33" borderId="67" xfId="0" applyNumberFormat="1" applyFont="1" applyFill="1" applyBorder="1" applyAlignment="1">
      <alignment horizontal="center" vertical="center" wrapText="1"/>
    </xf>
    <xf numFmtId="3" fontId="12" fillId="34" borderId="61" xfId="0" applyNumberFormat="1" applyFont="1" applyFill="1" applyBorder="1" applyAlignment="1">
      <alignment horizontal="center" vertical="center" wrapText="1"/>
    </xf>
    <xf numFmtId="3" fontId="12" fillId="34" borderId="58" xfId="0" applyNumberFormat="1" applyFont="1" applyFill="1" applyBorder="1" applyAlignment="1">
      <alignment horizontal="center" vertical="center" wrapText="1"/>
    </xf>
    <xf numFmtId="0" fontId="0" fillId="0" borderId="0" xfId="0" applyAlignment="1">
      <alignment vertical="center" wrapText="1"/>
    </xf>
    <xf numFmtId="0" fontId="19" fillId="0" borderId="53" xfId="0" applyFont="1" applyBorder="1" applyAlignment="1">
      <alignment vertical="center" wrapText="1"/>
    </xf>
    <xf numFmtId="3" fontId="19" fillId="0" borderId="68" xfId="0" applyNumberFormat="1" applyFont="1" applyBorder="1" applyAlignment="1">
      <alignment vertical="center"/>
    </xf>
    <xf numFmtId="3" fontId="19" fillId="0" borderId="58" xfId="0" applyNumberFormat="1" applyFont="1" applyBorder="1" applyAlignment="1">
      <alignment vertical="center"/>
    </xf>
    <xf numFmtId="3" fontId="19" fillId="0" borderId="61" xfId="0" applyNumberFormat="1" applyFont="1" applyBorder="1" applyAlignment="1">
      <alignment vertical="center"/>
    </xf>
    <xf numFmtId="0" fontId="12" fillId="0" borderId="32" xfId="0" applyFont="1" applyBorder="1" applyAlignment="1">
      <alignment horizontal="center" vertical="center" wrapText="1"/>
    </xf>
    <xf numFmtId="3" fontId="19" fillId="0" borderId="35" xfId="0" applyNumberFormat="1" applyFont="1" applyBorder="1" applyAlignment="1">
      <alignment horizontal="center" vertical="center"/>
    </xf>
    <xf numFmtId="3" fontId="12" fillId="0" borderId="61" xfId="0" applyNumberFormat="1" applyFont="1" applyBorder="1" applyAlignment="1">
      <alignment vertical="center"/>
    </xf>
    <xf numFmtId="3" fontId="12" fillId="0" borderId="58" xfId="0" applyNumberFormat="1" applyFont="1" applyBorder="1" applyAlignment="1">
      <alignment vertical="center"/>
    </xf>
    <xf numFmtId="3" fontId="12" fillId="0" borderId="32" xfId="0" applyNumberFormat="1" applyFont="1" applyBorder="1" applyAlignment="1">
      <alignment vertical="center"/>
    </xf>
    <xf numFmtId="0" fontId="13" fillId="0" borderId="10" xfId="0" applyFont="1" applyBorder="1" applyAlignment="1">
      <alignment vertical="center"/>
    </xf>
    <xf numFmtId="0" fontId="3" fillId="0" borderId="10" xfId="0" applyFont="1" applyBorder="1" applyAlignment="1">
      <alignment vertical="center"/>
    </xf>
    <xf numFmtId="3" fontId="12" fillId="34" borderId="67" xfId="0" applyNumberFormat="1" applyFont="1" applyFill="1" applyBorder="1" applyAlignment="1">
      <alignment horizontal="center" vertical="center" wrapText="1"/>
    </xf>
    <xf numFmtId="3" fontId="12" fillId="34" borderId="10" xfId="0" applyNumberFormat="1" applyFont="1" applyFill="1" applyBorder="1" applyAlignment="1">
      <alignment horizontal="center" vertical="center" wrapText="1"/>
    </xf>
    <xf numFmtId="3" fontId="20" fillId="35" borderId="69" xfId="0" applyNumberFormat="1" applyFont="1" applyFill="1" applyBorder="1" applyAlignment="1">
      <alignment/>
    </xf>
    <xf numFmtId="3" fontId="17" fillId="33" borderId="70" xfId="0" applyNumberFormat="1" applyFont="1" applyFill="1" applyBorder="1" applyAlignment="1">
      <alignment/>
    </xf>
    <xf numFmtId="3" fontId="12" fillId="37" borderId="70" xfId="0" applyNumberFormat="1" applyFont="1" applyFill="1" applyBorder="1" applyAlignment="1">
      <alignment/>
    </xf>
    <xf numFmtId="3" fontId="19" fillId="0" borderId="71" xfId="0" applyNumberFormat="1" applyFont="1" applyFill="1" applyBorder="1" applyAlignment="1">
      <alignment/>
    </xf>
    <xf numFmtId="3" fontId="19" fillId="0" borderId="72" xfId="0" applyNumberFormat="1" applyFont="1" applyFill="1" applyBorder="1" applyAlignment="1">
      <alignment/>
    </xf>
    <xf numFmtId="3" fontId="19" fillId="0" borderId="73" xfId="0" applyNumberFormat="1" applyFont="1" applyFill="1" applyBorder="1" applyAlignment="1">
      <alignment/>
    </xf>
    <xf numFmtId="3" fontId="19" fillId="0" borderId="70" xfId="0" applyNumberFormat="1" applyFont="1" applyFill="1" applyBorder="1" applyAlignment="1">
      <alignment/>
    </xf>
    <xf numFmtId="3" fontId="22" fillId="36" borderId="70" xfId="0" applyNumberFormat="1" applyFont="1" applyFill="1" applyBorder="1" applyAlignment="1">
      <alignment/>
    </xf>
    <xf numFmtId="3" fontId="19" fillId="0" borderId="67" xfId="0" applyNumberFormat="1" applyFont="1" applyFill="1" applyBorder="1" applyAlignment="1">
      <alignment/>
    </xf>
    <xf numFmtId="3" fontId="17" fillId="33" borderId="70" xfId="0" applyNumberFormat="1" applyFont="1" applyFill="1" applyBorder="1" applyAlignment="1">
      <alignment/>
    </xf>
    <xf numFmtId="3" fontId="19" fillId="0" borderId="72" xfId="0" applyNumberFormat="1" applyFont="1" applyBorder="1" applyAlignment="1">
      <alignment/>
    </xf>
    <xf numFmtId="3" fontId="19" fillId="0" borderId="71" xfId="0" applyNumberFormat="1" applyFont="1" applyFill="1" applyBorder="1" applyAlignment="1">
      <alignment/>
    </xf>
    <xf numFmtId="3" fontId="19" fillId="0" borderId="74" xfId="0" applyNumberFormat="1" applyFont="1" applyFill="1" applyBorder="1" applyAlignment="1">
      <alignment/>
    </xf>
    <xf numFmtId="3" fontId="19" fillId="0" borderId="72" xfId="0" applyNumberFormat="1" applyFont="1" applyFill="1" applyBorder="1" applyAlignment="1">
      <alignment/>
    </xf>
    <xf numFmtId="3" fontId="19" fillId="0" borderId="67" xfId="0" applyNumberFormat="1" applyFont="1" applyFill="1" applyBorder="1" applyAlignment="1">
      <alignment/>
    </xf>
    <xf numFmtId="3" fontId="19" fillId="0" borderId="73" xfId="0" applyNumberFormat="1" applyFont="1" applyFill="1" applyBorder="1" applyAlignment="1">
      <alignment/>
    </xf>
    <xf numFmtId="3" fontId="19" fillId="0" borderId="70" xfId="0" applyNumberFormat="1" applyFont="1" applyFill="1" applyBorder="1" applyAlignment="1">
      <alignment/>
    </xf>
    <xf numFmtId="3" fontId="19" fillId="0" borderId="70" xfId="0" applyNumberFormat="1" applyFont="1" applyBorder="1" applyAlignment="1">
      <alignment/>
    </xf>
    <xf numFmtId="3" fontId="12" fillId="37" borderId="69" xfId="0" applyNumberFormat="1" applyFont="1" applyFill="1" applyBorder="1" applyAlignment="1">
      <alignment/>
    </xf>
    <xf numFmtId="3" fontId="19" fillId="0" borderId="69" xfId="0" applyNumberFormat="1" applyFont="1" applyBorder="1" applyAlignment="1">
      <alignment/>
    </xf>
    <xf numFmtId="3" fontId="19" fillId="0" borderId="72" xfId="0" applyNumberFormat="1" applyFont="1" applyBorder="1" applyAlignment="1">
      <alignment/>
    </xf>
    <xf numFmtId="3" fontId="19" fillId="0" borderId="67" xfId="0" applyNumberFormat="1" applyFont="1" applyBorder="1" applyAlignment="1">
      <alignment/>
    </xf>
    <xf numFmtId="3" fontId="19" fillId="0" borderId="74" xfId="0" applyNumberFormat="1" applyFont="1" applyBorder="1" applyAlignment="1">
      <alignment/>
    </xf>
    <xf numFmtId="3" fontId="19" fillId="0" borderId="74" xfId="0" applyNumberFormat="1" applyFont="1" applyBorder="1" applyAlignment="1">
      <alignment/>
    </xf>
    <xf numFmtId="3" fontId="19" fillId="0" borderId="71" xfId="0" applyNumberFormat="1" applyFont="1" applyBorder="1" applyAlignment="1">
      <alignment/>
    </xf>
    <xf numFmtId="3" fontId="19" fillId="0" borderId="67" xfId="0" applyNumberFormat="1" applyFont="1" applyBorder="1" applyAlignment="1">
      <alignment/>
    </xf>
    <xf numFmtId="3" fontId="20" fillId="35" borderId="70" xfId="0" applyNumberFormat="1" applyFont="1" applyFill="1" applyBorder="1" applyAlignment="1">
      <alignment/>
    </xf>
    <xf numFmtId="3" fontId="20" fillId="35" borderId="26" xfId="0" applyNumberFormat="1" applyFont="1" applyFill="1" applyBorder="1" applyAlignment="1">
      <alignment/>
    </xf>
    <xf numFmtId="3" fontId="6" fillId="0" borderId="45" xfId="0" applyNumberFormat="1" applyFont="1" applyBorder="1" applyAlignment="1">
      <alignment/>
    </xf>
    <xf numFmtId="3" fontId="6" fillId="0" borderId="70" xfId="0" applyNumberFormat="1" applyFont="1" applyBorder="1" applyAlignment="1">
      <alignment/>
    </xf>
    <xf numFmtId="0" fontId="16" fillId="0" borderId="15" xfId="0" applyFont="1" applyBorder="1" applyAlignment="1">
      <alignment wrapText="1"/>
    </xf>
    <xf numFmtId="3" fontId="15" fillId="0" borderId="15" xfId="0" applyNumberFormat="1" applyFont="1" applyBorder="1" applyAlignment="1">
      <alignment/>
    </xf>
    <xf numFmtId="0" fontId="16" fillId="0" borderId="16" xfId="0" applyFont="1" applyBorder="1" applyAlignment="1">
      <alignment wrapText="1"/>
    </xf>
    <xf numFmtId="3" fontId="15" fillId="0" borderId="16" xfId="0" applyNumberFormat="1" applyFont="1" applyBorder="1" applyAlignment="1">
      <alignment/>
    </xf>
    <xf numFmtId="0" fontId="16" fillId="0" borderId="18" xfId="0" applyFont="1" applyBorder="1" applyAlignment="1">
      <alignment wrapText="1"/>
    </xf>
    <xf numFmtId="3" fontId="15" fillId="0" borderId="18" xfId="0" applyNumberFormat="1" applyFont="1" applyBorder="1" applyAlignment="1">
      <alignment/>
    </xf>
    <xf numFmtId="0" fontId="50" fillId="39" borderId="18" xfId="0" applyFont="1" applyFill="1" applyBorder="1" applyAlignment="1">
      <alignment vertical="center" wrapText="1"/>
    </xf>
    <xf numFmtId="3" fontId="3" fillId="0" borderId="35" xfId="0" applyNumberFormat="1" applyFont="1" applyBorder="1" applyAlignment="1">
      <alignment/>
    </xf>
    <xf numFmtId="3" fontId="3" fillId="0" borderId="33" xfId="0" applyNumberFormat="1" applyFont="1" applyBorder="1" applyAlignment="1">
      <alignment/>
    </xf>
    <xf numFmtId="3" fontId="3" fillId="0" borderId="34" xfId="0" applyNumberFormat="1" applyFont="1" applyBorder="1" applyAlignment="1">
      <alignment/>
    </xf>
    <xf numFmtId="3" fontId="3" fillId="0" borderId="71" xfId="0" applyNumberFormat="1" applyFont="1" applyBorder="1" applyAlignment="1">
      <alignment/>
    </xf>
    <xf numFmtId="0" fontId="23" fillId="0" borderId="20" xfId="0" applyFont="1" applyBorder="1" applyAlignment="1">
      <alignment vertical="center" wrapText="1"/>
    </xf>
    <xf numFmtId="49" fontId="15" fillId="39" borderId="39" xfId="0" applyNumberFormat="1" applyFont="1" applyFill="1" applyBorder="1" applyAlignment="1">
      <alignment horizontal="right" vertical="center"/>
    </xf>
    <xf numFmtId="0" fontId="30" fillId="0" borderId="15" xfId="0" applyFont="1" applyBorder="1" applyAlignment="1">
      <alignment vertical="center" wrapText="1"/>
    </xf>
    <xf numFmtId="3" fontId="6" fillId="0" borderId="16" xfId="0" applyNumberFormat="1" applyFont="1" applyFill="1" applyBorder="1" applyAlignment="1">
      <alignment/>
    </xf>
    <xf numFmtId="3" fontId="6" fillId="0" borderId="38" xfId="0" applyNumberFormat="1" applyFont="1" applyFill="1" applyBorder="1" applyAlignment="1">
      <alignment/>
    </xf>
    <xf numFmtId="3" fontId="6" fillId="0" borderId="36" xfId="0" applyNumberFormat="1" applyFont="1" applyFill="1" applyBorder="1" applyAlignment="1">
      <alignment/>
    </xf>
    <xf numFmtId="3" fontId="6" fillId="0" borderId="72" xfId="0" applyNumberFormat="1" applyFont="1" applyFill="1" applyBorder="1" applyAlignment="1">
      <alignment/>
    </xf>
    <xf numFmtId="3" fontId="6" fillId="0" borderId="37" xfId="0" applyNumberFormat="1" applyFont="1" applyFill="1" applyBorder="1" applyAlignment="1">
      <alignment/>
    </xf>
    <xf numFmtId="0" fontId="6" fillId="0" borderId="0" xfId="0" applyFont="1" applyBorder="1" applyAlignment="1">
      <alignment/>
    </xf>
    <xf numFmtId="3" fontId="6" fillId="0" borderId="16" xfId="0" applyNumberFormat="1" applyFont="1" applyBorder="1" applyAlignment="1">
      <alignment/>
    </xf>
    <xf numFmtId="3" fontId="6" fillId="0" borderId="38" xfId="0" applyNumberFormat="1" applyFont="1" applyBorder="1" applyAlignment="1">
      <alignment/>
    </xf>
    <xf numFmtId="3" fontId="6" fillId="0" borderId="36" xfId="0" applyNumberFormat="1" applyFont="1" applyBorder="1" applyAlignment="1">
      <alignment/>
    </xf>
    <xf numFmtId="3" fontId="6" fillId="0" borderId="72" xfId="0" applyNumberFormat="1" applyFont="1" applyBorder="1" applyAlignment="1">
      <alignment/>
    </xf>
    <xf numFmtId="3" fontId="6" fillId="0" borderId="37" xfId="0" applyNumberFormat="1" applyFont="1" applyBorder="1" applyAlignment="1">
      <alignment/>
    </xf>
    <xf numFmtId="3" fontId="6" fillId="0" borderId="20" xfId="0" applyNumberFormat="1" applyFont="1" applyBorder="1" applyAlignment="1">
      <alignment/>
    </xf>
    <xf numFmtId="3" fontId="6" fillId="0" borderId="50" xfId="0" applyNumberFormat="1" applyFont="1" applyBorder="1" applyAlignment="1">
      <alignment/>
    </xf>
    <xf numFmtId="3" fontId="6" fillId="0" borderId="51" xfId="0" applyNumberFormat="1" applyFont="1" applyBorder="1" applyAlignment="1">
      <alignment/>
    </xf>
    <xf numFmtId="3" fontId="6" fillId="0" borderId="73" xfId="0" applyNumberFormat="1" applyFont="1" applyBorder="1" applyAlignment="1">
      <alignment/>
    </xf>
    <xf numFmtId="3" fontId="6" fillId="0" borderId="52" xfId="0" applyNumberFormat="1" applyFont="1" applyBorder="1" applyAlignment="1">
      <alignment/>
    </xf>
    <xf numFmtId="49" fontId="15" fillId="39" borderId="18" xfId="0" applyNumberFormat="1" applyFont="1" applyFill="1" applyBorder="1" applyAlignment="1">
      <alignment horizontal="right" vertical="center"/>
    </xf>
    <xf numFmtId="49" fontId="15" fillId="39" borderId="40" xfId="0" applyNumberFormat="1" applyFont="1" applyFill="1" applyBorder="1" applyAlignment="1">
      <alignment horizontal="right" vertical="center"/>
    </xf>
    <xf numFmtId="49" fontId="15" fillId="39" borderId="75" xfId="0" applyNumberFormat="1" applyFont="1" applyFill="1" applyBorder="1" applyAlignment="1">
      <alignment horizontal="right" vertical="center"/>
    </xf>
    <xf numFmtId="49" fontId="15" fillId="39" borderId="41" xfId="0" applyNumberFormat="1" applyFont="1" applyFill="1" applyBorder="1" applyAlignment="1">
      <alignment horizontal="right" vertical="center"/>
    </xf>
    <xf numFmtId="3" fontId="6" fillId="0" borderId="20" xfId="0" applyNumberFormat="1" applyFont="1" applyFill="1" applyBorder="1" applyAlignment="1">
      <alignment/>
    </xf>
    <xf numFmtId="49" fontId="12" fillId="33" borderId="53" xfId="0" applyNumberFormat="1" applyFont="1" applyFill="1" applyBorder="1" applyAlignment="1">
      <alignment horizontal="center"/>
    </xf>
    <xf numFmtId="49" fontId="12" fillId="33" borderId="10" xfId="0" applyNumberFormat="1" applyFont="1" applyFill="1" applyBorder="1" applyAlignment="1">
      <alignment horizontal="center" vertical="center" wrapText="1"/>
    </xf>
    <xf numFmtId="3" fontId="19" fillId="0" borderId="70" xfId="0" applyNumberFormat="1" applyFont="1" applyBorder="1" applyAlignment="1">
      <alignment/>
    </xf>
    <xf numFmtId="3" fontId="0" fillId="0" borderId="71" xfId="0" applyNumberFormat="1" applyBorder="1" applyAlignment="1">
      <alignment/>
    </xf>
    <xf numFmtId="3" fontId="0" fillId="0" borderId="74" xfId="0" applyNumberFormat="1" applyBorder="1" applyAlignment="1">
      <alignment/>
    </xf>
    <xf numFmtId="3" fontId="0" fillId="0" borderId="76" xfId="0" applyNumberFormat="1" applyBorder="1" applyAlignment="1">
      <alignment/>
    </xf>
    <xf numFmtId="3" fontId="0" fillId="0" borderId="73" xfId="0" applyNumberFormat="1" applyBorder="1" applyAlignment="1">
      <alignment/>
    </xf>
    <xf numFmtId="3" fontId="12" fillId="0" borderId="70" xfId="0" applyNumberFormat="1" applyFont="1" applyBorder="1" applyAlignment="1">
      <alignment/>
    </xf>
    <xf numFmtId="3" fontId="12" fillId="35" borderId="70" xfId="0" applyNumberFormat="1" applyFont="1" applyFill="1" applyBorder="1" applyAlignment="1">
      <alignment/>
    </xf>
    <xf numFmtId="3" fontId="12" fillId="35" borderId="25" xfId="0" applyNumberFormat="1" applyFont="1" applyFill="1" applyBorder="1" applyAlignment="1">
      <alignment/>
    </xf>
    <xf numFmtId="3" fontId="12" fillId="0" borderId="25" xfId="0" applyNumberFormat="1" applyFont="1" applyBorder="1" applyAlignment="1">
      <alignment/>
    </xf>
    <xf numFmtId="3" fontId="0" fillId="34" borderId="64" xfId="0" applyNumberFormat="1" applyFill="1" applyBorder="1" applyAlignment="1">
      <alignment/>
    </xf>
    <xf numFmtId="3" fontId="0" fillId="34" borderId="66" xfId="0" applyNumberFormat="1" applyFill="1" applyBorder="1" applyAlignment="1">
      <alignment/>
    </xf>
    <xf numFmtId="3" fontId="0" fillId="34" borderId="53" xfId="0" applyNumberFormat="1" applyFill="1" applyBorder="1" applyAlignment="1">
      <alignment/>
    </xf>
    <xf numFmtId="3" fontId="12" fillId="37" borderId="25" xfId="0" applyNumberFormat="1" applyFont="1" applyFill="1" applyBorder="1" applyAlignment="1">
      <alignment/>
    </xf>
    <xf numFmtId="3" fontId="12" fillId="40" borderId="10" xfId="0" applyNumberFormat="1" applyFont="1" applyFill="1" applyBorder="1" applyAlignment="1">
      <alignment/>
    </xf>
    <xf numFmtId="3" fontId="12" fillId="40" borderId="43" xfId="0" applyNumberFormat="1" applyFont="1" applyFill="1" applyBorder="1" applyAlignment="1">
      <alignment/>
    </xf>
    <xf numFmtId="3" fontId="12" fillId="40" borderId="44" xfId="0" applyNumberFormat="1" applyFont="1" applyFill="1" applyBorder="1" applyAlignment="1">
      <alignment/>
    </xf>
    <xf numFmtId="3" fontId="12" fillId="40" borderId="70" xfId="0" applyNumberFormat="1" applyFont="1" applyFill="1" applyBorder="1" applyAlignment="1">
      <alignment/>
    </xf>
    <xf numFmtId="3" fontId="19" fillId="0" borderId="25" xfId="0" applyNumberFormat="1" applyFont="1" applyBorder="1" applyAlignment="1">
      <alignment/>
    </xf>
    <xf numFmtId="3" fontId="0" fillId="0" borderId="63" xfId="0" applyNumberFormat="1" applyBorder="1" applyAlignment="1">
      <alignment/>
    </xf>
    <xf numFmtId="3" fontId="0" fillId="0" borderId="77" xfId="0" applyNumberFormat="1" applyBorder="1" applyAlignment="1">
      <alignment/>
    </xf>
    <xf numFmtId="3" fontId="0" fillId="0" borderId="22" xfId="0" applyNumberFormat="1" applyBorder="1" applyAlignment="1">
      <alignment/>
    </xf>
    <xf numFmtId="3" fontId="0" fillId="0" borderId="78" xfId="0" applyNumberFormat="1" applyBorder="1" applyAlignment="1">
      <alignment/>
    </xf>
    <xf numFmtId="3" fontId="0" fillId="0" borderId="79" xfId="0" applyNumberFormat="1" applyBorder="1" applyAlignment="1">
      <alignment/>
    </xf>
    <xf numFmtId="3" fontId="40" fillId="0" borderId="56" xfId="0" applyNumberFormat="1" applyFont="1" applyBorder="1" applyAlignment="1">
      <alignment vertical="center"/>
    </xf>
    <xf numFmtId="3" fontId="40" fillId="0" borderId="12" xfId="0" applyNumberFormat="1" applyFont="1" applyBorder="1" applyAlignment="1">
      <alignment vertical="center"/>
    </xf>
    <xf numFmtId="3" fontId="40" fillId="0" borderId="14" xfId="0" applyNumberFormat="1" applyFont="1" applyFill="1" applyBorder="1" applyAlignment="1">
      <alignment vertical="center"/>
    </xf>
    <xf numFmtId="3" fontId="40" fillId="0" borderId="28" xfId="0" applyNumberFormat="1" applyFont="1" applyBorder="1" applyAlignment="1">
      <alignment vertical="center" wrapText="1"/>
    </xf>
    <xf numFmtId="3" fontId="40" fillId="0" borderId="19" xfId="0" applyNumberFormat="1" applyFont="1" applyBorder="1" applyAlignment="1">
      <alignment vertical="center"/>
    </xf>
    <xf numFmtId="3" fontId="40" fillId="0" borderId="32" xfId="0" applyNumberFormat="1" applyFont="1" applyFill="1" applyBorder="1" applyAlignment="1">
      <alignment vertical="center"/>
    </xf>
    <xf numFmtId="0" fontId="40" fillId="40" borderId="10" xfId="0" applyFont="1" applyFill="1" applyBorder="1" applyAlignment="1">
      <alignment vertical="center"/>
    </xf>
    <xf numFmtId="3" fontId="40" fillId="40" borderId="10" xfId="0" applyNumberFormat="1" applyFont="1" applyFill="1" applyBorder="1" applyAlignment="1">
      <alignment vertical="center"/>
    </xf>
    <xf numFmtId="3" fontId="40" fillId="40" borderId="13" xfId="0" applyNumberFormat="1" applyFont="1" applyFill="1" applyBorder="1" applyAlignment="1">
      <alignment vertical="center"/>
    </xf>
    <xf numFmtId="0" fontId="18" fillId="0" borderId="10" xfId="0" applyFont="1" applyBorder="1" applyAlignment="1">
      <alignment vertical="center" wrapText="1"/>
    </xf>
    <xf numFmtId="14" fontId="19" fillId="0" borderId="10" xfId="0" applyNumberFormat="1" applyFont="1" applyBorder="1" applyAlignment="1">
      <alignment horizontal="left" vertical="center" wrapText="1"/>
    </xf>
    <xf numFmtId="3" fontId="19" fillId="0" borderId="10" xfId="0" applyNumberFormat="1" applyFont="1" applyBorder="1" applyAlignment="1">
      <alignment vertical="center" wrapText="1"/>
    </xf>
    <xf numFmtId="3" fontId="19" fillId="0" borderId="10" xfId="0" applyNumberFormat="1" applyFont="1" applyBorder="1" applyAlignment="1">
      <alignment horizontal="left" vertical="center" wrapText="1"/>
    </xf>
    <xf numFmtId="3" fontId="19" fillId="0" borderId="35" xfId="0" applyNumberFormat="1" applyFont="1" applyBorder="1" applyAlignment="1">
      <alignment horizontal="right" vertical="center"/>
    </xf>
    <xf numFmtId="3" fontId="19" fillId="0" borderId="45" xfId="0" applyNumberFormat="1" applyFont="1" applyBorder="1" applyAlignment="1">
      <alignment/>
    </xf>
    <xf numFmtId="0" fontId="0" fillId="0" borderId="35" xfId="0" applyBorder="1" applyAlignment="1">
      <alignment wrapText="1"/>
    </xf>
    <xf numFmtId="0" fontId="0" fillId="0" borderId="38" xfId="0" applyBorder="1" applyAlignment="1">
      <alignment wrapText="1"/>
    </xf>
    <xf numFmtId="0" fontId="0" fillId="0" borderId="36" xfId="0" applyNumberFormat="1" applyBorder="1" applyAlignment="1">
      <alignment vertical="center" wrapText="1"/>
    </xf>
    <xf numFmtId="0" fontId="0" fillId="0" borderId="36" xfId="0" applyBorder="1" applyAlignment="1">
      <alignment vertical="center" wrapText="1"/>
    </xf>
    <xf numFmtId="3" fontId="19" fillId="0" borderId="33" xfId="0" applyNumberFormat="1" applyFont="1" applyBorder="1" applyAlignment="1">
      <alignment/>
    </xf>
    <xf numFmtId="3" fontId="19" fillId="0" borderId="34" xfId="0" applyNumberFormat="1" applyFont="1" applyBorder="1" applyAlignment="1">
      <alignment/>
    </xf>
    <xf numFmtId="3" fontId="19" fillId="0" borderId="49" xfId="0" applyNumberFormat="1" applyFont="1" applyBorder="1" applyAlignment="1">
      <alignment/>
    </xf>
    <xf numFmtId="3" fontId="19" fillId="0" borderId="62" xfId="0" applyNumberFormat="1" applyFont="1" applyBorder="1" applyAlignment="1">
      <alignment/>
    </xf>
    <xf numFmtId="49" fontId="15" fillId="39" borderId="50" xfId="0" applyNumberFormat="1" applyFont="1" applyFill="1" applyBorder="1" applyAlignment="1">
      <alignment horizontal="right" vertical="center"/>
    </xf>
    <xf numFmtId="3" fontId="0" fillId="0" borderId="80" xfId="0" applyNumberFormat="1" applyBorder="1" applyAlignment="1">
      <alignment/>
    </xf>
    <xf numFmtId="3" fontId="12" fillId="40" borderId="25" xfId="0" applyNumberFormat="1" applyFont="1" applyFill="1" applyBorder="1" applyAlignment="1">
      <alignment/>
    </xf>
    <xf numFmtId="3" fontId="0" fillId="34" borderId="34" xfId="0" applyNumberFormat="1" applyFill="1" applyBorder="1" applyAlignment="1">
      <alignment/>
    </xf>
    <xf numFmtId="3" fontId="0" fillId="34" borderId="52" xfId="0" applyNumberFormat="1" applyFill="1" applyBorder="1" applyAlignment="1">
      <alignment/>
    </xf>
    <xf numFmtId="0" fontId="53" fillId="0" borderId="0" xfId="0" applyFont="1" applyAlignment="1">
      <alignment/>
    </xf>
    <xf numFmtId="3" fontId="53" fillId="0" borderId="0" xfId="0" applyNumberFormat="1" applyFont="1" applyAlignment="1">
      <alignment/>
    </xf>
    <xf numFmtId="3" fontId="52" fillId="0" borderId="0" xfId="0" applyNumberFormat="1" applyFont="1" applyAlignment="1">
      <alignment/>
    </xf>
    <xf numFmtId="0" fontId="52" fillId="0" borderId="0" xfId="0" applyFont="1" applyAlignment="1">
      <alignment/>
    </xf>
    <xf numFmtId="49" fontId="52" fillId="34" borderId="12" xfId="0" applyNumberFormat="1" applyFont="1" applyFill="1" applyBorder="1" applyAlignment="1">
      <alignment horizontal="center" vertical="center"/>
    </xf>
    <xf numFmtId="3" fontId="52" fillId="0" borderId="0" xfId="0" applyNumberFormat="1" applyFont="1" applyAlignment="1">
      <alignment vertical="center"/>
    </xf>
    <xf numFmtId="0" fontId="52" fillId="0" borderId="0" xfId="0" applyFont="1" applyAlignment="1">
      <alignment vertical="center"/>
    </xf>
    <xf numFmtId="49" fontId="52" fillId="34" borderId="19" xfId="0" applyNumberFormat="1" applyFont="1" applyFill="1" applyBorder="1" applyAlignment="1">
      <alignment horizontal="center" vertical="center" wrapText="1"/>
    </xf>
    <xf numFmtId="49" fontId="52" fillId="34" borderId="10" xfId="0" applyNumberFormat="1" applyFont="1" applyFill="1" applyBorder="1" applyAlignment="1">
      <alignment horizontal="center" vertical="center" wrapText="1"/>
    </xf>
    <xf numFmtId="3" fontId="53" fillId="0" borderId="56" xfId="0" applyNumberFormat="1" applyFont="1" applyBorder="1" applyAlignment="1">
      <alignment vertical="center"/>
    </xf>
    <xf numFmtId="3" fontId="53" fillId="0" borderId="0" xfId="0" applyNumberFormat="1" applyFont="1" applyAlignment="1">
      <alignment vertical="center"/>
    </xf>
    <xf numFmtId="0" fontId="53" fillId="0" borderId="0" xfId="0" applyFont="1" applyAlignment="1">
      <alignment vertical="center"/>
    </xf>
    <xf numFmtId="3" fontId="53" fillId="0" borderId="28" xfId="0" applyNumberFormat="1" applyFont="1" applyBorder="1" applyAlignment="1">
      <alignment vertical="center" wrapText="1"/>
    </xf>
    <xf numFmtId="0" fontId="52" fillId="37" borderId="10" xfId="0" applyFont="1" applyFill="1" applyBorder="1" applyAlignment="1">
      <alignment vertical="center"/>
    </xf>
    <xf numFmtId="0" fontId="52" fillId="37" borderId="13" xfId="0" applyFont="1" applyFill="1" applyBorder="1" applyAlignment="1">
      <alignment vertical="center"/>
    </xf>
    <xf numFmtId="3" fontId="53" fillId="0" borderId="63" xfId="0" applyNumberFormat="1" applyFont="1" applyBorder="1" applyAlignment="1">
      <alignment vertical="center"/>
    </xf>
    <xf numFmtId="3" fontId="53" fillId="0" borderId="53" xfId="0" applyNumberFormat="1" applyFont="1" applyBorder="1" applyAlignment="1">
      <alignment vertical="center" wrapText="1"/>
    </xf>
    <xf numFmtId="0" fontId="52" fillId="40" borderId="10" xfId="0" applyFont="1" applyFill="1" applyBorder="1" applyAlignment="1">
      <alignment vertical="center"/>
    </xf>
    <xf numFmtId="3" fontId="52" fillId="0" borderId="56" xfId="0" applyNumberFormat="1" applyFont="1" applyBorder="1" applyAlignment="1">
      <alignment vertical="center"/>
    </xf>
    <xf numFmtId="3" fontId="52" fillId="0" borderId="28" xfId="0" applyNumberFormat="1" applyFont="1" applyBorder="1" applyAlignment="1">
      <alignment vertical="center" wrapText="1"/>
    </xf>
    <xf numFmtId="3" fontId="56" fillId="35" borderId="56" xfId="0" applyNumberFormat="1" applyFont="1" applyFill="1" applyBorder="1" applyAlignment="1">
      <alignment vertical="center"/>
    </xf>
    <xf numFmtId="3" fontId="56" fillId="0" borderId="0" xfId="0" applyNumberFormat="1" applyFont="1" applyBorder="1" applyAlignment="1">
      <alignment/>
    </xf>
    <xf numFmtId="0" fontId="56" fillId="0" borderId="0" xfId="0" applyFont="1" applyBorder="1" applyAlignment="1">
      <alignment/>
    </xf>
    <xf numFmtId="3" fontId="56" fillId="35" borderId="28" xfId="0" applyNumberFormat="1" applyFont="1" applyFill="1" applyBorder="1" applyAlignment="1">
      <alignment vertical="center" wrapText="1"/>
    </xf>
    <xf numFmtId="0" fontId="56" fillId="35" borderId="13" xfId="0" applyFont="1" applyFill="1" applyBorder="1" applyAlignment="1">
      <alignment vertical="center"/>
    </xf>
    <xf numFmtId="3" fontId="56" fillId="0" borderId="0" xfId="0" applyNumberFormat="1" applyFont="1" applyAlignment="1">
      <alignment vertical="center"/>
    </xf>
    <xf numFmtId="0" fontId="56" fillId="0" borderId="0" xfId="0" applyFont="1" applyAlignment="1">
      <alignment vertical="center"/>
    </xf>
    <xf numFmtId="3" fontId="55" fillId="33" borderId="56" xfId="0" applyNumberFormat="1" applyFont="1" applyFill="1" applyBorder="1" applyAlignment="1">
      <alignment vertical="center"/>
    </xf>
    <xf numFmtId="3" fontId="55" fillId="0" borderId="0" xfId="0" applyNumberFormat="1" applyFont="1" applyBorder="1" applyAlignment="1">
      <alignment/>
    </xf>
    <xf numFmtId="0" fontId="55" fillId="0" borderId="0" xfId="0" applyFont="1" applyBorder="1" applyAlignment="1">
      <alignment/>
    </xf>
    <xf numFmtId="3" fontId="55" fillId="33" borderId="28" xfId="0" applyNumberFormat="1" applyFont="1" applyFill="1" applyBorder="1" applyAlignment="1">
      <alignment vertical="center" wrapText="1"/>
    </xf>
    <xf numFmtId="0" fontId="55" fillId="33" borderId="13" xfId="0" applyFont="1" applyFill="1" applyBorder="1" applyAlignment="1">
      <alignment vertical="center"/>
    </xf>
    <xf numFmtId="3" fontId="55" fillId="0" borderId="0" xfId="0" applyNumberFormat="1" applyFont="1" applyAlignment="1">
      <alignment vertical="center"/>
    </xf>
    <xf numFmtId="0" fontId="55" fillId="0" borderId="0" xfId="0" applyFont="1" applyAlignment="1">
      <alignment vertical="center"/>
    </xf>
    <xf numFmtId="3" fontId="53" fillId="0" borderId="12" xfId="0" applyNumberFormat="1" applyFont="1" applyBorder="1" applyAlignment="1">
      <alignment horizontal="right" vertical="center"/>
    </xf>
    <xf numFmtId="3" fontId="53" fillId="0" borderId="14" xfId="0" applyNumberFormat="1" applyFont="1" applyFill="1" applyBorder="1" applyAlignment="1">
      <alignment horizontal="right" vertical="center"/>
    </xf>
    <xf numFmtId="3" fontId="53" fillId="0" borderId="19" xfId="0" applyNumberFormat="1" applyFont="1" applyBorder="1" applyAlignment="1">
      <alignment horizontal="right" vertical="center"/>
    </xf>
    <xf numFmtId="3" fontId="53" fillId="0" borderId="32" xfId="0" applyNumberFormat="1" applyFont="1" applyFill="1" applyBorder="1" applyAlignment="1">
      <alignment horizontal="right" vertical="center"/>
    </xf>
    <xf numFmtId="3" fontId="52" fillId="37" borderId="10" xfId="0" applyNumberFormat="1" applyFont="1" applyFill="1" applyBorder="1" applyAlignment="1">
      <alignment horizontal="right" vertical="center"/>
    </xf>
    <xf numFmtId="3" fontId="52" fillId="37" borderId="13" xfId="0" applyNumberFormat="1" applyFont="1" applyFill="1" applyBorder="1" applyAlignment="1">
      <alignment horizontal="right" vertical="center"/>
    </xf>
    <xf numFmtId="3" fontId="53" fillId="0" borderId="15" xfId="0" applyNumberFormat="1" applyFont="1" applyBorder="1" applyAlignment="1">
      <alignment horizontal="right" vertical="center"/>
    </xf>
    <xf numFmtId="3" fontId="53" fillId="0" borderId="27" xfId="0" applyNumberFormat="1" applyFont="1" applyFill="1" applyBorder="1" applyAlignment="1">
      <alignment horizontal="right" vertical="center"/>
    </xf>
    <xf numFmtId="3" fontId="52" fillId="40" borderId="10" xfId="0" applyNumberFormat="1" applyFont="1" applyFill="1" applyBorder="1" applyAlignment="1">
      <alignment horizontal="right" vertical="center"/>
    </xf>
    <xf numFmtId="3" fontId="52" fillId="40" borderId="13" xfId="0" applyNumberFormat="1" applyFont="1" applyFill="1" applyBorder="1" applyAlignment="1">
      <alignment horizontal="right" vertical="center"/>
    </xf>
    <xf numFmtId="3" fontId="52" fillId="0" borderId="12" xfId="0" applyNumberFormat="1" applyFont="1" applyBorder="1" applyAlignment="1">
      <alignment horizontal="right" vertical="center"/>
    </xf>
    <xf numFmtId="3" fontId="52" fillId="0" borderId="14" xfId="0" applyNumberFormat="1" applyFont="1" applyFill="1" applyBorder="1" applyAlignment="1">
      <alignment horizontal="right" vertical="center"/>
    </xf>
    <xf numFmtId="3" fontId="52" fillId="0" borderId="19" xfId="0" applyNumberFormat="1" applyFont="1" applyBorder="1" applyAlignment="1">
      <alignment horizontal="right" vertical="center"/>
    </xf>
    <xf numFmtId="3" fontId="52" fillId="0" borderId="32" xfId="0" applyNumberFormat="1" applyFont="1" applyFill="1" applyBorder="1" applyAlignment="1">
      <alignment horizontal="right" vertical="center"/>
    </xf>
    <xf numFmtId="3" fontId="56" fillId="35" borderId="12" xfId="0" applyNumberFormat="1" applyFont="1" applyFill="1" applyBorder="1" applyAlignment="1">
      <alignment horizontal="right" vertical="center"/>
    </xf>
    <xf numFmtId="3" fontId="56" fillId="35" borderId="19" xfId="0" applyNumberFormat="1" applyFont="1" applyFill="1" applyBorder="1" applyAlignment="1">
      <alignment horizontal="right" vertical="center"/>
    </xf>
    <xf numFmtId="3" fontId="56" fillId="35" borderId="10" xfId="0" applyNumberFormat="1" applyFont="1" applyFill="1" applyBorder="1" applyAlignment="1">
      <alignment horizontal="right" vertical="center"/>
    </xf>
    <xf numFmtId="3" fontId="55" fillId="33" borderId="12" xfId="0" applyNumberFormat="1" applyFont="1" applyFill="1" applyBorder="1" applyAlignment="1">
      <alignment horizontal="right" vertical="center"/>
    </xf>
    <xf numFmtId="3" fontId="55" fillId="33" borderId="19" xfId="0" applyNumberFormat="1" applyFont="1" applyFill="1" applyBorder="1" applyAlignment="1">
      <alignment horizontal="right" vertical="center"/>
    </xf>
    <xf numFmtId="3" fontId="55" fillId="33" borderId="10" xfId="0" applyNumberFormat="1" applyFont="1" applyFill="1" applyBorder="1" applyAlignment="1">
      <alignment horizontal="right" vertical="center"/>
    </xf>
    <xf numFmtId="3" fontId="19" fillId="0" borderId="81" xfId="0" applyNumberFormat="1" applyFont="1" applyBorder="1" applyAlignment="1">
      <alignment/>
    </xf>
    <xf numFmtId="3" fontId="19" fillId="0" borderId="46" xfId="0" applyNumberFormat="1" applyFont="1" applyBorder="1" applyAlignment="1">
      <alignment/>
    </xf>
    <xf numFmtId="3" fontId="0" fillId="0" borderId="81" xfId="0" applyNumberFormat="1" applyBorder="1" applyAlignment="1">
      <alignment/>
    </xf>
    <xf numFmtId="3" fontId="12" fillId="0" borderId="46" xfId="0" applyNumberFormat="1" applyFont="1" applyBorder="1" applyAlignment="1">
      <alignment/>
    </xf>
    <xf numFmtId="3" fontId="12" fillId="40" borderId="46" xfId="0" applyNumberFormat="1" applyFont="1" applyFill="1" applyBorder="1" applyAlignment="1">
      <alignment/>
    </xf>
    <xf numFmtId="3" fontId="12" fillId="35" borderId="46" xfId="0" applyNumberFormat="1" applyFont="1" applyFill="1" applyBorder="1" applyAlignment="1">
      <alignment/>
    </xf>
    <xf numFmtId="3" fontId="12" fillId="37" borderId="46" xfId="0" applyNumberFormat="1" applyFont="1" applyFill="1" applyBorder="1" applyAlignment="1">
      <alignment/>
    </xf>
    <xf numFmtId="0" fontId="24" fillId="0" borderId="12" xfId="0" applyFont="1" applyBorder="1" applyAlignment="1">
      <alignment horizontal="center" vertical="center"/>
    </xf>
    <xf numFmtId="0" fontId="24" fillId="0" borderId="15" xfId="0" applyFont="1" applyBorder="1" applyAlignment="1">
      <alignment horizontal="center" vertical="center"/>
    </xf>
    <xf numFmtId="0" fontId="19" fillId="0" borderId="53" xfId="0" applyFont="1" applyBorder="1" applyAlignment="1">
      <alignment horizontal="center"/>
    </xf>
    <xf numFmtId="0" fontId="19" fillId="0" borderId="57" xfId="0" applyFont="1" applyBorder="1" applyAlignment="1">
      <alignment/>
    </xf>
    <xf numFmtId="0" fontId="19" fillId="0" borderId="18" xfId="0" applyFont="1" applyFill="1" applyBorder="1" applyAlignment="1">
      <alignment vertical="center" wrapText="1"/>
    </xf>
    <xf numFmtId="0" fontId="19" fillId="0" borderId="15" xfId="0" applyFont="1" applyFill="1" applyBorder="1" applyAlignment="1">
      <alignment vertical="center" wrapText="1"/>
    </xf>
    <xf numFmtId="0" fontId="19" fillId="0" borderId="53" xfId="0" applyFont="1" applyFill="1" applyBorder="1" applyAlignment="1">
      <alignment horizontal="center"/>
    </xf>
    <xf numFmtId="0" fontId="19" fillId="0" borderId="53" xfId="0" applyFont="1" applyFill="1" applyBorder="1" applyAlignment="1">
      <alignment horizontal="left"/>
    </xf>
    <xf numFmtId="3" fontId="19" fillId="0" borderId="53" xfId="0" applyNumberFormat="1" applyFont="1" applyFill="1" applyBorder="1" applyAlignment="1">
      <alignment/>
    </xf>
    <xf numFmtId="3" fontId="19" fillId="0" borderId="53" xfId="0" applyNumberFormat="1" applyFont="1" applyFill="1" applyBorder="1" applyAlignment="1" quotePrefix="1">
      <alignment/>
    </xf>
    <xf numFmtId="3" fontId="19" fillId="0" borderId="23" xfId="0" applyNumberFormat="1" applyFont="1" applyFill="1" applyBorder="1" applyAlignment="1">
      <alignment/>
    </xf>
    <xf numFmtId="3" fontId="19" fillId="0" borderId="76" xfId="0" applyNumberFormat="1" applyFont="1" applyFill="1" applyBorder="1" applyAlignment="1">
      <alignment/>
    </xf>
    <xf numFmtId="3" fontId="19" fillId="0" borderId="18" xfId="0" applyNumberFormat="1" applyFont="1" applyFill="1" applyBorder="1" applyAlignment="1">
      <alignment/>
    </xf>
    <xf numFmtId="3" fontId="19" fillId="0" borderId="15" xfId="0" applyNumberFormat="1" applyFont="1" applyFill="1" applyBorder="1" applyAlignment="1">
      <alignment/>
    </xf>
    <xf numFmtId="0" fontId="19" fillId="0" borderId="11" xfId="0" applyFont="1" applyFill="1" applyBorder="1" applyAlignment="1">
      <alignment vertical="center" wrapText="1"/>
    </xf>
    <xf numFmtId="0" fontId="19" fillId="0" borderId="11" xfId="0" applyFont="1" applyFill="1" applyBorder="1" applyAlignment="1">
      <alignment horizontal="center"/>
    </xf>
    <xf numFmtId="0" fontId="19" fillId="0" borderId="11" xfId="0" applyFont="1" applyFill="1" applyBorder="1" applyAlignment="1">
      <alignment horizontal="left"/>
    </xf>
    <xf numFmtId="3" fontId="19" fillId="0" borderId="11" xfId="0" applyNumberFormat="1" applyFont="1" applyFill="1" applyBorder="1" applyAlignment="1">
      <alignment/>
    </xf>
    <xf numFmtId="3" fontId="19" fillId="0" borderId="11" xfId="0" applyNumberFormat="1" applyFont="1" applyFill="1" applyBorder="1" applyAlignment="1" quotePrefix="1">
      <alignment/>
    </xf>
    <xf numFmtId="3" fontId="19" fillId="0" borderId="30" xfId="0" applyNumberFormat="1" applyFont="1" applyFill="1" applyBorder="1" applyAlignment="1">
      <alignment/>
    </xf>
    <xf numFmtId="3" fontId="19" fillId="0" borderId="69" xfId="0" applyNumberFormat="1" applyFont="1" applyFill="1" applyBorder="1" applyAlignment="1">
      <alignment/>
    </xf>
    <xf numFmtId="3" fontId="19" fillId="0" borderId="11" xfId="0" applyNumberFormat="1" applyFont="1" applyFill="1" applyBorder="1" applyAlignment="1">
      <alignment/>
    </xf>
    <xf numFmtId="0" fontId="12" fillId="0" borderId="53" xfId="0" applyFont="1" applyBorder="1" applyAlignment="1">
      <alignment vertical="center" wrapText="1"/>
    </xf>
    <xf numFmtId="49" fontId="12" fillId="33" borderId="25" xfId="0" applyNumberFormat="1" applyFont="1" applyFill="1" applyBorder="1" applyAlignment="1">
      <alignment horizontal="center"/>
    </xf>
    <xf numFmtId="0" fontId="19" fillId="0" borderId="11" xfId="0" applyFont="1" applyBorder="1" applyAlignment="1">
      <alignment horizontal="center" vertical="center" wrapText="1"/>
    </xf>
    <xf numFmtId="0" fontId="57" fillId="0" borderId="12" xfId="0" applyFont="1" applyBorder="1" applyAlignment="1">
      <alignment/>
    </xf>
    <xf numFmtId="49" fontId="12" fillId="33" borderId="31" xfId="0" applyNumberFormat="1" applyFont="1" applyFill="1" applyBorder="1" applyAlignment="1">
      <alignment horizontal="center" vertical="center" wrapText="1"/>
    </xf>
    <xf numFmtId="49" fontId="12" fillId="33" borderId="28" xfId="0" applyNumberFormat="1" applyFont="1" applyFill="1" applyBorder="1" applyAlignment="1">
      <alignment horizontal="center" vertical="center" wrapText="1"/>
    </xf>
    <xf numFmtId="0" fontId="19" fillId="0" borderId="42" xfId="0" applyFont="1" applyBorder="1" applyAlignment="1">
      <alignment/>
    </xf>
    <xf numFmtId="3" fontId="19" fillId="0" borderId="42" xfId="0" applyNumberFormat="1" applyFont="1" applyBorder="1" applyAlignment="1">
      <alignment/>
    </xf>
    <xf numFmtId="3" fontId="19" fillId="0" borderId="75" xfId="0" applyNumberFormat="1" applyFont="1" applyBorder="1" applyAlignment="1">
      <alignment/>
    </xf>
    <xf numFmtId="0" fontId="19" fillId="0" borderId="28" xfId="0" applyFont="1" applyBorder="1" applyAlignment="1">
      <alignment/>
    </xf>
    <xf numFmtId="0" fontId="19" fillId="0" borderId="31" xfId="0" applyFont="1" applyBorder="1" applyAlignment="1">
      <alignment/>
    </xf>
    <xf numFmtId="3" fontId="19" fillId="0" borderId="32" xfId="0" applyNumberFormat="1" applyFont="1" applyBorder="1" applyAlignment="1">
      <alignment/>
    </xf>
    <xf numFmtId="3" fontId="19" fillId="0" borderId="64" xfId="0" applyNumberFormat="1" applyFont="1" applyBorder="1" applyAlignment="1">
      <alignment vertical="center"/>
    </xf>
    <xf numFmtId="0" fontId="57" fillId="0" borderId="16" xfId="0" applyFont="1" applyBorder="1" applyAlignment="1">
      <alignment/>
    </xf>
    <xf numFmtId="3" fontId="19" fillId="0" borderId="81" xfId="0" applyNumberFormat="1" applyFont="1" applyBorder="1" applyAlignment="1">
      <alignment vertical="center"/>
    </xf>
    <xf numFmtId="0" fontId="57" fillId="0" borderId="0" xfId="0" applyFont="1" applyAlignment="1">
      <alignment wrapText="1"/>
    </xf>
    <xf numFmtId="3" fontId="12" fillId="0" borderId="46" xfId="0" applyNumberFormat="1" applyFont="1" applyBorder="1" applyAlignment="1">
      <alignment vertical="center"/>
    </xf>
    <xf numFmtId="0" fontId="22" fillId="0" borderId="0" xfId="0" applyFont="1" applyBorder="1" applyAlignment="1">
      <alignment horizontal="center" vertical="center" wrapText="1"/>
    </xf>
    <xf numFmtId="3" fontId="22" fillId="0" borderId="0" xfId="0" applyNumberFormat="1" applyFont="1" applyBorder="1" applyAlignment="1">
      <alignment vertical="center"/>
    </xf>
    <xf numFmtId="0" fontId="97" fillId="0" borderId="10" xfId="0" applyFont="1" applyBorder="1" applyAlignment="1">
      <alignment vertical="center"/>
    </xf>
    <xf numFmtId="0" fontId="3" fillId="0" borderId="12" xfId="0" applyFont="1" applyBorder="1" applyAlignment="1">
      <alignment vertical="center"/>
    </xf>
    <xf numFmtId="0" fontId="97" fillId="0" borderId="12" xfId="0" applyFont="1" applyBorder="1" applyAlignment="1">
      <alignment vertical="center"/>
    </xf>
    <xf numFmtId="0" fontId="0" fillId="0" borderId="0" xfId="0" applyFont="1" applyAlignment="1">
      <alignment/>
    </xf>
    <xf numFmtId="0" fontId="15" fillId="0" borderId="0" xfId="0" applyFont="1" applyAlignment="1">
      <alignment/>
    </xf>
    <xf numFmtId="3" fontId="19" fillId="0" borderId="63" xfId="0" applyNumberFormat="1" applyFont="1" applyFill="1" applyBorder="1" applyAlignment="1">
      <alignment/>
    </xf>
    <xf numFmtId="3" fontId="19" fillId="0" borderId="56" xfId="0" applyNumberFormat="1" applyFont="1" applyFill="1" applyBorder="1" applyAlignment="1">
      <alignment/>
    </xf>
    <xf numFmtId="3" fontId="19" fillId="0" borderId="77" xfId="0" applyNumberFormat="1" applyFont="1" applyFill="1" applyBorder="1" applyAlignment="1">
      <alignment/>
    </xf>
    <xf numFmtId="3" fontId="19" fillId="0" borderId="60" xfId="0" applyNumberFormat="1" applyFont="1" applyFill="1" applyBorder="1" applyAlignment="1">
      <alignment/>
    </xf>
    <xf numFmtId="3" fontId="19" fillId="0" borderId="82" xfId="0" applyNumberFormat="1" applyFont="1" applyFill="1" applyBorder="1" applyAlignment="1">
      <alignment/>
    </xf>
    <xf numFmtId="3" fontId="19" fillId="0" borderId="24" xfId="0" applyNumberFormat="1" applyFont="1" applyFill="1" applyBorder="1" applyAlignment="1">
      <alignment/>
    </xf>
    <xf numFmtId="3" fontId="12" fillId="37" borderId="26" xfId="0" applyNumberFormat="1" applyFont="1" applyFill="1" applyBorder="1" applyAlignment="1">
      <alignment/>
    </xf>
    <xf numFmtId="3" fontId="12" fillId="37" borderId="58" xfId="0" applyNumberFormat="1" applyFont="1" applyFill="1" applyBorder="1" applyAlignment="1">
      <alignment/>
    </xf>
    <xf numFmtId="3" fontId="19" fillId="0" borderId="28" xfId="0" applyNumberFormat="1" applyFont="1" applyFill="1" applyBorder="1" applyAlignment="1">
      <alignment/>
    </xf>
    <xf numFmtId="3" fontId="19" fillId="0" borderId="26" xfId="0" applyNumberFormat="1" applyFont="1" applyFill="1" applyBorder="1" applyAlignment="1">
      <alignment/>
    </xf>
    <xf numFmtId="0" fontId="19" fillId="0" borderId="27" xfId="0" applyFont="1" applyBorder="1" applyAlignment="1">
      <alignment horizontal="left"/>
    </xf>
    <xf numFmtId="3" fontId="19" fillId="0" borderId="74" xfId="0" applyNumberFormat="1" applyFont="1" applyFill="1" applyBorder="1" applyAlignment="1">
      <alignment/>
    </xf>
    <xf numFmtId="3" fontId="19" fillId="0" borderId="37" xfId="0" applyNumberFormat="1" applyFont="1" applyFill="1" applyBorder="1" applyAlignment="1">
      <alignment/>
    </xf>
    <xf numFmtId="0" fontId="0" fillId="0" borderId="0" xfId="0" applyFont="1" applyBorder="1" applyAlignment="1">
      <alignment/>
    </xf>
    <xf numFmtId="0" fontId="15" fillId="33" borderId="10" xfId="0" applyFont="1" applyFill="1" applyBorder="1" applyAlignment="1">
      <alignment/>
    </xf>
    <xf numFmtId="3" fontId="19" fillId="0" borderId="83" xfId="0" applyNumberFormat="1" applyFont="1" applyFill="1" applyBorder="1" applyAlignment="1">
      <alignment/>
    </xf>
    <xf numFmtId="3" fontId="19" fillId="0" borderId="82" xfId="0" applyNumberFormat="1" applyFont="1" applyFill="1" applyBorder="1" applyAlignment="1">
      <alignment/>
    </xf>
    <xf numFmtId="3" fontId="19" fillId="0" borderId="0" xfId="0" applyNumberFormat="1" applyFont="1" applyFill="1" applyBorder="1" applyAlignment="1">
      <alignment/>
    </xf>
    <xf numFmtId="3" fontId="19" fillId="0" borderId="24" xfId="0" applyNumberFormat="1" applyFont="1" applyFill="1" applyBorder="1" applyAlignment="1">
      <alignment/>
    </xf>
    <xf numFmtId="3" fontId="19" fillId="0" borderId="84" xfId="0" applyNumberFormat="1" applyFont="1" applyFill="1" applyBorder="1" applyAlignment="1">
      <alignment/>
    </xf>
    <xf numFmtId="0" fontId="19" fillId="0" borderId="11" xfId="0" applyFont="1" applyBorder="1" applyAlignment="1">
      <alignment horizontal="center"/>
    </xf>
    <xf numFmtId="0" fontId="15" fillId="33" borderId="10" xfId="0" applyFont="1" applyFill="1" applyBorder="1" applyAlignment="1">
      <alignment/>
    </xf>
    <xf numFmtId="0" fontId="19" fillId="0" borderId="30" xfId="0" applyFont="1" applyBorder="1" applyAlignment="1">
      <alignment horizontal="left"/>
    </xf>
    <xf numFmtId="0" fontId="19" fillId="0" borderId="17" xfId="0" applyFont="1" applyBorder="1" applyAlignment="1">
      <alignment horizontal="left"/>
    </xf>
    <xf numFmtId="3" fontId="0" fillId="0" borderId="0" xfId="0" applyNumberFormat="1" applyFont="1" applyBorder="1" applyAlignment="1">
      <alignment/>
    </xf>
    <xf numFmtId="0" fontId="6" fillId="0" borderId="0" xfId="0" applyFont="1" applyAlignment="1">
      <alignment/>
    </xf>
    <xf numFmtId="0" fontId="15" fillId="0" borderId="0" xfId="0" applyFont="1" applyAlignment="1">
      <alignment/>
    </xf>
    <xf numFmtId="0" fontId="15" fillId="0" borderId="16" xfId="0" applyFont="1" applyBorder="1" applyAlignment="1">
      <alignment vertical="center" wrapText="1"/>
    </xf>
    <xf numFmtId="3" fontId="0" fillId="0" borderId="16" xfId="0" applyNumberFormat="1" applyFont="1" applyBorder="1" applyAlignment="1">
      <alignment/>
    </xf>
    <xf numFmtId="3" fontId="0" fillId="0" borderId="38" xfId="0" applyNumberFormat="1" applyFont="1" applyBorder="1" applyAlignment="1">
      <alignment/>
    </xf>
    <xf numFmtId="3" fontId="0" fillId="0" borderId="36" xfId="0" applyNumberFormat="1" applyFont="1" applyBorder="1" applyAlignment="1">
      <alignment/>
    </xf>
    <xf numFmtId="3" fontId="0" fillId="0" borderId="72" xfId="0" applyNumberFormat="1" applyFont="1" applyBorder="1" applyAlignment="1">
      <alignment/>
    </xf>
    <xf numFmtId="3" fontId="0" fillId="0" borderId="37" xfId="0" applyNumberFormat="1" applyFont="1" applyBorder="1" applyAlignment="1">
      <alignment/>
    </xf>
    <xf numFmtId="3" fontId="6" fillId="0" borderId="15" xfId="0" applyNumberFormat="1" applyFont="1" applyBorder="1" applyAlignment="1">
      <alignment/>
    </xf>
    <xf numFmtId="3" fontId="6" fillId="0" borderId="47" xfId="0" applyNumberFormat="1" applyFont="1" applyBorder="1" applyAlignment="1">
      <alignment/>
    </xf>
    <xf numFmtId="3" fontId="6" fillId="0" borderId="48" xfId="0" applyNumberFormat="1" applyFont="1" applyBorder="1" applyAlignment="1">
      <alignment/>
    </xf>
    <xf numFmtId="3" fontId="6" fillId="0" borderId="74" xfId="0" applyNumberFormat="1" applyFont="1" applyBorder="1" applyAlignment="1">
      <alignment/>
    </xf>
    <xf numFmtId="3" fontId="6" fillId="0" borderId="49" xfId="0" applyNumberFormat="1" applyFont="1" applyBorder="1" applyAlignment="1">
      <alignment/>
    </xf>
    <xf numFmtId="0" fontId="15" fillId="0" borderId="0" xfId="0" applyFont="1" applyBorder="1" applyAlignment="1">
      <alignment/>
    </xf>
    <xf numFmtId="3" fontId="6" fillId="0" borderId="19" xfId="0" applyNumberFormat="1" applyFont="1" applyBorder="1" applyAlignment="1">
      <alignment/>
    </xf>
    <xf numFmtId="0" fontId="0" fillId="0" borderId="0" xfId="0" applyFont="1" applyBorder="1" applyAlignment="1">
      <alignment vertical="center" wrapText="1"/>
    </xf>
    <xf numFmtId="3" fontId="0" fillId="0" borderId="0" xfId="0" applyNumberFormat="1" applyFont="1" applyAlignment="1">
      <alignment/>
    </xf>
    <xf numFmtId="0" fontId="12" fillId="0" borderId="12" xfId="0" applyFont="1" applyFill="1" applyBorder="1" applyAlignment="1">
      <alignment vertical="center" wrapText="1"/>
    </xf>
    <xf numFmtId="0" fontId="12" fillId="0" borderId="12" xfId="0" applyFont="1" applyFill="1" applyBorder="1" applyAlignment="1">
      <alignment horizontal="center" vertical="center"/>
    </xf>
    <xf numFmtId="3" fontId="12" fillId="0" borderId="12" xfId="0" applyNumberFormat="1" applyFont="1" applyFill="1" applyBorder="1" applyAlignment="1">
      <alignment vertical="center"/>
    </xf>
    <xf numFmtId="3" fontId="12" fillId="0" borderId="12" xfId="0" applyNumberFormat="1" applyFont="1" applyFill="1" applyBorder="1" applyAlignment="1">
      <alignment horizontal="right" vertical="center"/>
    </xf>
    <xf numFmtId="0" fontId="24" fillId="0" borderId="10" xfId="0" applyFont="1" applyBorder="1" applyAlignment="1">
      <alignment horizontal="center" vertical="center"/>
    </xf>
    <xf numFmtId="3" fontId="19" fillId="0" borderId="19" xfId="55" applyNumberFormat="1" applyFont="1" applyBorder="1" applyAlignment="1">
      <alignment horizontal="right" vertical="center"/>
    </xf>
    <xf numFmtId="49" fontId="19" fillId="0" borderId="16" xfId="55" applyNumberFormat="1" applyFont="1" applyBorder="1" applyAlignment="1">
      <alignment horizontal="right" vertical="center"/>
    </xf>
    <xf numFmtId="49" fontId="19" fillId="34" borderId="16" xfId="55" applyNumberFormat="1" applyFont="1" applyFill="1" applyBorder="1" applyAlignment="1">
      <alignment horizontal="right" vertical="center"/>
    </xf>
    <xf numFmtId="0" fontId="31" fillId="0" borderId="0" xfId="0" applyFont="1" applyAlignment="1">
      <alignment/>
    </xf>
    <xf numFmtId="0" fontId="1"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xf>
    <xf numFmtId="0" fontId="0" fillId="0" borderId="12" xfId="0" applyFont="1" applyBorder="1" applyAlignment="1">
      <alignment vertical="center"/>
    </xf>
    <xf numFmtId="0" fontId="0" fillId="0" borderId="12" xfId="0" applyFont="1" applyBorder="1" applyAlignment="1">
      <alignment vertical="center" wrapText="1"/>
    </xf>
    <xf numFmtId="0" fontId="0" fillId="0" borderId="20" xfId="0" applyFont="1" applyBorder="1" applyAlignment="1">
      <alignment/>
    </xf>
    <xf numFmtId="0" fontId="0" fillId="0" borderId="19" xfId="0" applyFont="1" applyBorder="1" applyAlignment="1">
      <alignment vertical="center" wrapText="1"/>
    </xf>
    <xf numFmtId="0" fontId="0" fillId="0" borderId="11" xfId="0" applyFont="1" applyBorder="1" applyAlignment="1">
      <alignment vertical="center"/>
    </xf>
    <xf numFmtId="0" fontId="0" fillId="0" borderId="11" xfId="0" applyFont="1" applyBorder="1" applyAlignment="1">
      <alignment vertical="center" wrapText="1"/>
    </xf>
    <xf numFmtId="0" fontId="0" fillId="0" borderId="16" xfId="0" applyFont="1" applyBorder="1" applyAlignment="1">
      <alignment vertical="center"/>
    </xf>
    <xf numFmtId="0" fontId="0" fillId="0" borderId="15" xfId="0" applyFont="1" applyBorder="1" applyAlignment="1">
      <alignment vertical="center"/>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0" xfId="0" applyFont="1" applyBorder="1" applyAlignment="1">
      <alignment vertical="center"/>
    </xf>
    <xf numFmtId="0" fontId="0" fillId="0" borderId="20" xfId="0" applyFont="1" applyBorder="1" applyAlignment="1">
      <alignment vertical="center" wrapText="1"/>
    </xf>
    <xf numFmtId="49" fontId="52" fillId="34" borderId="29" xfId="0" applyNumberFormat="1" applyFont="1" applyFill="1" applyBorder="1" applyAlignment="1">
      <alignment horizontal="center" vertical="center"/>
    </xf>
    <xf numFmtId="49" fontId="40" fillId="34" borderId="63" xfId="0" applyNumberFormat="1" applyFont="1" applyFill="1" applyBorder="1" applyAlignment="1">
      <alignment horizontal="center" vertical="center"/>
    </xf>
    <xf numFmtId="0" fontId="12" fillId="0" borderId="11" xfId="0" applyFont="1" applyBorder="1" applyAlignment="1">
      <alignment vertical="center" wrapText="1"/>
    </xf>
    <xf numFmtId="0" fontId="12" fillId="0" borderId="19" xfId="0" applyFont="1" applyBorder="1" applyAlignment="1">
      <alignment vertical="center" wrapText="1"/>
    </xf>
    <xf numFmtId="49" fontId="12" fillId="34" borderId="25" xfId="0" applyNumberFormat="1" applyFont="1" applyFill="1" applyBorder="1" applyAlignment="1">
      <alignment horizontal="center" vertical="center" wrapText="1"/>
    </xf>
    <xf numFmtId="49" fontId="98" fillId="33" borderId="25" xfId="0" applyNumberFormat="1" applyFont="1" applyFill="1" applyBorder="1" applyAlignment="1">
      <alignment horizontal="center"/>
    </xf>
    <xf numFmtId="49" fontId="98" fillId="33" borderId="25" xfId="0" applyNumberFormat="1" applyFont="1" applyFill="1" applyBorder="1" applyAlignment="1">
      <alignment/>
    </xf>
    <xf numFmtId="49" fontId="98" fillId="33" borderId="19" xfId="0" applyNumberFormat="1" applyFont="1" applyFill="1" applyBorder="1" applyAlignment="1">
      <alignment horizontal="center" vertical="center" wrapText="1"/>
    </xf>
    <xf numFmtId="3" fontId="12" fillId="40" borderId="59" xfId="0" applyNumberFormat="1" applyFont="1" applyFill="1" applyBorder="1" applyAlignment="1">
      <alignment/>
    </xf>
    <xf numFmtId="3" fontId="19" fillId="0" borderId="36" xfId="0" applyNumberFormat="1" applyFont="1" applyBorder="1" applyAlignment="1">
      <alignment/>
    </xf>
    <xf numFmtId="3" fontId="0" fillId="0" borderId="56" xfId="0" applyNumberFormat="1" applyBorder="1" applyAlignment="1">
      <alignment/>
    </xf>
    <xf numFmtId="3" fontId="0" fillId="0" borderId="82" xfId="0" applyNumberFormat="1" applyBorder="1" applyAlignment="1">
      <alignment/>
    </xf>
    <xf numFmtId="3" fontId="0" fillId="0" borderId="84" xfId="0" applyNumberFormat="1" applyBorder="1" applyAlignment="1">
      <alignment/>
    </xf>
    <xf numFmtId="3" fontId="12" fillId="0" borderId="31" xfId="0" applyNumberFormat="1" applyFont="1" applyBorder="1" applyAlignment="1">
      <alignment/>
    </xf>
    <xf numFmtId="3" fontId="12" fillId="0" borderId="26" xfId="0" applyNumberFormat="1" applyFont="1" applyBorder="1" applyAlignment="1">
      <alignment/>
    </xf>
    <xf numFmtId="3" fontId="12" fillId="35" borderId="26" xfId="0" applyNumberFormat="1" applyFont="1" applyFill="1" applyBorder="1" applyAlignment="1">
      <alignment/>
    </xf>
    <xf numFmtId="3" fontId="19" fillId="0" borderId="22" xfId="0" applyNumberFormat="1" applyFont="1" applyBorder="1" applyAlignment="1">
      <alignment/>
    </xf>
    <xf numFmtId="3" fontId="19" fillId="0" borderId="29" xfId="0" applyNumberFormat="1" applyFont="1" applyBorder="1" applyAlignment="1">
      <alignment/>
    </xf>
    <xf numFmtId="3" fontId="19" fillId="0" borderId="77" xfId="0" applyNumberFormat="1" applyFont="1" applyBorder="1" applyAlignment="1">
      <alignment/>
    </xf>
    <xf numFmtId="3" fontId="22" fillId="36" borderId="25" xfId="0" applyNumberFormat="1" applyFont="1" applyFill="1" applyBorder="1" applyAlignment="1">
      <alignment/>
    </xf>
    <xf numFmtId="3" fontId="19" fillId="0" borderId="25" xfId="0" applyNumberFormat="1" applyFont="1" applyBorder="1" applyAlignment="1">
      <alignment/>
    </xf>
    <xf numFmtId="3" fontId="19" fillId="0" borderId="80" xfId="0" applyNumberFormat="1" applyFont="1" applyBorder="1" applyAlignment="1">
      <alignment/>
    </xf>
    <xf numFmtId="3" fontId="19" fillId="0" borderId="80" xfId="0" applyNumberFormat="1" applyFont="1" applyBorder="1" applyAlignment="1">
      <alignment/>
    </xf>
    <xf numFmtId="3" fontId="19" fillId="0" borderId="22" xfId="0" applyNumberFormat="1" applyFont="1" applyBorder="1" applyAlignment="1">
      <alignment/>
    </xf>
    <xf numFmtId="3" fontId="12" fillId="34" borderId="31" xfId="0" applyNumberFormat="1" applyFont="1" applyFill="1" applyBorder="1" applyAlignment="1">
      <alignment horizontal="center" vertical="center" wrapText="1"/>
    </xf>
    <xf numFmtId="49" fontId="15" fillId="39" borderId="85" xfId="0" applyNumberFormat="1" applyFont="1" applyFill="1" applyBorder="1" applyAlignment="1">
      <alignment horizontal="right" vertical="center"/>
    </xf>
    <xf numFmtId="3" fontId="6" fillId="0" borderId="25" xfId="0" applyNumberFormat="1" applyFont="1" applyBorder="1" applyAlignment="1">
      <alignment/>
    </xf>
    <xf numFmtId="3" fontId="3" fillId="0" borderId="80" xfId="0" applyNumberFormat="1" applyFont="1" applyBorder="1" applyAlignment="1">
      <alignment/>
    </xf>
    <xf numFmtId="3" fontId="0" fillId="0" borderId="77" xfId="0" applyNumberFormat="1" applyFont="1" applyBorder="1" applyAlignment="1">
      <alignment/>
    </xf>
    <xf numFmtId="3" fontId="6" fillId="0" borderId="80" xfId="0" applyNumberFormat="1" applyFont="1" applyBorder="1" applyAlignment="1">
      <alignment/>
    </xf>
    <xf numFmtId="3" fontId="6" fillId="0" borderId="77" xfId="0" applyNumberFormat="1" applyFont="1" applyBorder="1" applyAlignment="1">
      <alignment/>
    </xf>
    <xf numFmtId="3" fontId="6" fillId="0" borderId="78" xfId="0" applyNumberFormat="1" applyFont="1" applyBorder="1" applyAlignment="1">
      <alignment/>
    </xf>
    <xf numFmtId="0" fontId="12" fillId="0" borderId="25" xfId="0" applyFont="1" applyBorder="1" applyAlignment="1">
      <alignment vertical="center"/>
    </xf>
    <xf numFmtId="0" fontId="12" fillId="0" borderId="13" xfId="0" applyFont="1" applyBorder="1" applyAlignment="1">
      <alignment vertical="center"/>
    </xf>
    <xf numFmtId="0" fontId="11" fillId="0" borderId="25" xfId="0" applyFont="1" applyBorder="1" applyAlignment="1">
      <alignment horizontal="center" wrapText="1"/>
    </xf>
    <xf numFmtId="0" fontId="11" fillId="0" borderId="26" xfId="0" applyFont="1" applyBorder="1" applyAlignment="1">
      <alignment horizontal="center" wrapText="1"/>
    </xf>
    <xf numFmtId="0" fontId="11" fillId="0" borderId="13" xfId="0" applyFont="1" applyBorder="1" applyAlignment="1">
      <alignment horizontal="center" wrapText="1"/>
    </xf>
    <xf numFmtId="0" fontId="12" fillId="0" borderId="25" xfId="0" applyFont="1" applyBorder="1" applyAlignment="1">
      <alignment horizontal="left" vertical="center"/>
    </xf>
    <xf numFmtId="0" fontId="12" fillId="0" borderId="13" xfId="0" applyFont="1" applyBorder="1" applyAlignment="1">
      <alignment horizontal="left" vertical="center"/>
    </xf>
    <xf numFmtId="0" fontId="12" fillId="0" borderId="11" xfId="0" applyFont="1" applyBorder="1" applyAlignment="1">
      <alignment vertical="center" wrapText="1"/>
    </xf>
    <xf numFmtId="0" fontId="12" fillId="0" borderId="53" xfId="0" applyFont="1" applyBorder="1" applyAlignment="1">
      <alignment vertical="center" wrapText="1"/>
    </xf>
    <xf numFmtId="0" fontId="12" fillId="0" borderId="19" xfId="0" applyFont="1" applyBorder="1" applyAlignment="1">
      <alignment vertical="center" wrapText="1"/>
    </xf>
    <xf numFmtId="0" fontId="4" fillId="0" borderId="0" xfId="0" applyFont="1" applyAlignment="1">
      <alignment horizontal="center" vertical="center" wrapText="1"/>
    </xf>
    <xf numFmtId="0" fontId="11" fillId="0" borderId="25" xfId="0" applyFont="1" applyBorder="1" applyAlignment="1">
      <alignment horizontal="center"/>
    </xf>
    <xf numFmtId="0" fontId="11" fillId="0" borderId="13" xfId="0" applyFont="1" applyBorder="1" applyAlignment="1">
      <alignment horizontal="center"/>
    </xf>
    <xf numFmtId="0" fontId="12" fillId="0" borderId="29"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8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8" xfId="0" applyFont="1" applyBorder="1" applyAlignment="1">
      <alignment horizontal="center" vertical="center" wrapText="1"/>
    </xf>
    <xf numFmtId="0" fontId="59" fillId="0" borderId="30" xfId="0" applyFont="1" applyBorder="1" applyAlignment="1">
      <alignment horizontal="left" wrapText="1"/>
    </xf>
    <xf numFmtId="0" fontId="59" fillId="0" borderId="23" xfId="0" applyFont="1" applyBorder="1" applyAlignment="1">
      <alignment horizontal="left" wrapText="1"/>
    </xf>
    <xf numFmtId="0" fontId="59" fillId="0" borderId="32" xfId="0" applyFont="1" applyBorder="1" applyAlignment="1">
      <alignment horizontal="left" wrapText="1"/>
    </xf>
    <xf numFmtId="0" fontId="0" fillId="0" borderId="13" xfId="0" applyBorder="1" applyAlignment="1">
      <alignment/>
    </xf>
    <xf numFmtId="0" fontId="51" fillId="0" borderId="25" xfId="47" applyFont="1" applyBorder="1" applyAlignment="1" applyProtection="1">
      <alignment horizontal="center" wrapText="1"/>
      <protection/>
    </xf>
    <xf numFmtId="0" fontId="51" fillId="0" borderId="26" xfId="47" applyFont="1" applyBorder="1" applyAlignment="1" applyProtection="1">
      <alignment horizontal="center" wrapText="1"/>
      <protection/>
    </xf>
    <xf numFmtId="0" fontId="51" fillId="0" borderId="13" xfId="47" applyFont="1" applyBorder="1" applyAlignment="1" applyProtection="1">
      <alignment horizontal="center" wrapText="1"/>
      <protection/>
    </xf>
    <xf numFmtId="0" fontId="12" fillId="0" borderId="29" xfId="0" applyFont="1" applyBorder="1" applyAlignment="1">
      <alignment vertical="center" wrapText="1"/>
    </xf>
    <xf numFmtId="0" fontId="12" fillId="0" borderId="30" xfId="0" applyFont="1" applyBorder="1" applyAlignment="1">
      <alignment vertical="center" wrapText="1"/>
    </xf>
    <xf numFmtId="0" fontId="22" fillId="41" borderId="0" xfId="0" applyFont="1" applyFill="1" applyBorder="1" applyAlignment="1">
      <alignment vertical="center" wrapText="1"/>
    </xf>
    <xf numFmtId="0" fontId="18" fillId="41" borderId="0" xfId="0" applyFont="1" applyFill="1" applyBorder="1" applyAlignment="1">
      <alignment vertical="center" wrapText="1"/>
    </xf>
    <xf numFmtId="0" fontId="51" fillId="0" borderId="26" xfId="47" applyFont="1" applyBorder="1" applyAlignment="1" applyProtection="1">
      <alignment horizontal="center" wrapText="1"/>
      <protection/>
    </xf>
    <xf numFmtId="0" fontId="51" fillId="0" borderId="13" xfId="47" applyFont="1" applyBorder="1" applyAlignment="1" applyProtection="1">
      <alignment horizontal="center" wrapText="1"/>
      <protection/>
    </xf>
    <xf numFmtId="0" fontId="54" fillId="34" borderId="25" xfId="0" applyFont="1" applyFill="1" applyBorder="1" applyAlignment="1">
      <alignment horizontal="center" vertical="center" wrapText="1"/>
    </xf>
    <xf numFmtId="0" fontId="54" fillId="34" borderId="26" xfId="0" applyFont="1" applyFill="1" applyBorder="1" applyAlignment="1">
      <alignment horizontal="center" vertical="center" wrapText="1"/>
    </xf>
    <xf numFmtId="0" fontId="54" fillId="34" borderId="13" xfId="0" applyFont="1" applyFill="1" applyBorder="1" applyAlignment="1">
      <alignment horizontal="center" vertical="center" wrapText="1"/>
    </xf>
    <xf numFmtId="0" fontId="52" fillId="0" borderId="11" xfId="0" applyFont="1" applyBorder="1" applyAlignment="1">
      <alignment horizontal="center" vertical="center" wrapText="1"/>
    </xf>
    <xf numFmtId="0" fontId="52" fillId="0" borderId="53"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29" xfId="0" applyFont="1" applyBorder="1" applyAlignment="1">
      <alignment vertical="center" wrapText="1"/>
    </xf>
    <xf numFmtId="0" fontId="52" fillId="0" borderId="30" xfId="0" applyFont="1" applyBorder="1" applyAlignment="1">
      <alignment vertical="center" wrapText="1"/>
    </xf>
    <xf numFmtId="0" fontId="52" fillId="0" borderId="22" xfId="0" applyFont="1" applyBorder="1" applyAlignment="1">
      <alignment vertical="center" wrapText="1"/>
    </xf>
    <xf numFmtId="0" fontId="52" fillId="0" borderId="23" xfId="0" applyFont="1" applyBorder="1" applyAlignment="1">
      <alignment vertical="center" wrapText="1"/>
    </xf>
    <xf numFmtId="0" fontId="52" fillId="0" borderId="31" xfId="0" applyFont="1" applyBorder="1" applyAlignment="1">
      <alignment vertical="center" wrapText="1"/>
    </xf>
    <xf numFmtId="0" fontId="52" fillId="0" borderId="32" xfId="0" applyFont="1" applyBorder="1" applyAlignment="1">
      <alignment vertical="center" wrapText="1"/>
    </xf>
    <xf numFmtId="0" fontId="52" fillId="34" borderId="11" xfId="0" applyNumberFormat="1" applyFont="1" applyFill="1" applyBorder="1" applyAlignment="1">
      <alignment horizontal="center" vertical="center" wrapText="1"/>
    </xf>
    <xf numFmtId="0" fontId="52" fillId="34" borderId="53" xfId="0" applyNumberFormat="1" applyFont="1" applyFill="1" applyBorder="1" applyAlignment="1">
      <alignment horizontal="center" vertical="center" wrapText="1"/>
    </xf>
    <xf numFmtId="0" fontId="52" fillId="34" borderId="19" xfId="0" applyNumberFormat="1" applyFont="1" applyFill="1" applyBorder="1" applyAlignment="1">
      <alignment horizontal="center" vertical="center" wrapText="1"/>
    </xf>
    <xf numFmtId="0" fontId="52" fillId="34" borderId="29" xfId="0" applyNumberFormat="1" applyFont="1" applyFill="1" applyBorder="1" applyAlignment="1">
      <alignment horizontal="center" vertical="center" wrapText="1"/>
    </xf>
    <xf numFmtId="0" fontId="52" fillId="34" borderId="30" xfId="0" applyNumberFormat="1" applyFont="1" applyFill="1" applyBorder="1" applyAlignment="1">
      <alignment horizontal="center" vertical="center" wrapText="1"/>
    </xf>
    <xf numFmtId="0" fontId="52" fillId="34" borderId="22" xfId="0" applyNumberFormat="1" applyFont="1" applyFill="1" applyBorder="1" applyAlignment="1">
      <alignment horizontal="center" vertical="center" wrapText="1"/>
    </xf>
    <xf numFmtId="0" fontId="52" fillId="34" borderId="23" xfId="0" applyNumberFormat="1" applyFont="1" applyFill="1" applyBorder="1" applyAlignment="1">
      <alignment horizontal="center" vertical="center" wrapText="1"/>
    </xf>
    <xf numFmtId="0" fontId="52" fillId="34" borderId="31" xfId="0" applyNumberFormat="1" applyFont="1" applyFill="1" applyBorder="1" applyAlignment="1">
      <alignment horizontal="center" vertical="center" wrapText="1"/>
    </xf>
    <xf numFmtId="0" fontId="52" fillId="34" borderId="32" xfId="0" applyNumberFormat="1" applyFont="1" applyFill="1" applyBorder="1" applyAlignment="1">
      <alignment horizontal="center" vertical="center" wrapText="1"/>
    </xf>
    <xf numFmtId="3" fontId="52" fillId="34" borderId="11" xfId="0" applyNumberFormat="1" applyFont="1" applyFill="1" applyBorder="1" applyAlignment="1">
      <alignment horizontal="center" vertical="center" wrapText="1"/>
    </xf>
    <xf numFmtId="3" fontId="52" fillId="34" borderId="53" xfId="0" applyNumberFormat="1" applyFont="1" applyFill="1" applyBorder="1" applyAlignment="1">
      <alignment horizontal="center" vertical="center" wrapText="1"/>
    </xf>
    <xf numFmtId="3" fontId="52" fillId="34" borderId="19" xfId="0" applyNumberFormat="1" applyFont="1" applyFill="1" applyBorder="1" applyAlignment="1">
      <alignment horizontal="center" vertical="center" wrapText="1"/>
    </xf>
    <xf numFmtId="3" fontId="52" fillId="34" borderId="25" xfId="0" applyNumberFormat="1" applyFont="1" applyFill="1" applyBorder="1" applyAlignment="1">
      <alignment horizontal="center" vertical="center" wrapText="1"/>
    </xf>
    <xf numFmtId="3" fontId="52" fillId="34" borderId="26" xfId="0" applyNumberFormat="1" applyFont="1" applyFill="1" applyBorder="1" applyAlignment="1">
      <alignment horizontal="center" vertical="center" wrapText="1"/>
    </xf>
    <xf numFmtId="3" fontId="52" fillId="34" borderId="13" xfId="0" applyNumberFormat="1" applyFont="1" applyFill="1" applyBorder="1" applyAlignment="1">
      <alignment horizontal="center" vertical="center" wrapText="1"/>
    </xf>
    <xf numFmtId="49" fontId="52" fillId="34" borderId="25" xfId="0" applyNumberFormat="1" applyFont="1" applyFill="1" applyBorder="1" applyAlignment="1">
      <alignment horizontal="center" vertical="center"/>
    </xf>
    <xf numFmtId="49" fontId="52" fillId="34" borderId="26" xfId="0" applyNumberFormat="1" applyFont="1" applyFill="1" applyBorder="1" applyAlignment="1">
      <alignment horizontal="center" vertical="center"/>
    </xf>
    <xf numFmtId="49" fontId="52" fillId="34" borderId="13" xfId="0" applyNumberFormat="1" applyFont="1" applyFill="1" applyBorder="1" applyAlignment="1">
      <alignment horizontal="center" vertical="center"/>
    </xf>
    <xf numFmtId="0" fontId="55" fillId="0" borderId="11" xfId="0" applyFont="1" applyBorder="1" applyAlignment="1">
      <alignment horizontal="center" vertical="center" wrapText="1"/>
    </xf>
    <xf numFmtId="0" fontId="55" fillId="0" borderId="53" xfId="0" applyFont="1" applyBorder="1" applyAlignment="1">
      <alignment horizontal="center" vertical="center" wrapText="1"/>
    </xf>
    <xf numFmtId="0" fontId="55" fillId="0" borderId="19" xfId="0" applyFont="1" applyBorder="1" applyAlignment="1">
      <alignment horizontal="center" vertical="center" wrapText="1"/>
    </xf>
    <xf numFmtId="0" fontId="52" fillId="0" borderId="11" xfId="0" applyFont="1" applyBorder="1" applyAlignment="1">
      <alignment vertical="center" wrapText="1"/>
    </xf>
    <xf numFmtId="0" fontId="52" fillId="0" borderId="53" xfId="0" applyFont="1" applyBorder="1" applyAlignment="1">
      <alignment vertical="center" wrapText="1"/>
    </xf>
    <xf numFmtId="0" fontId="52" fillId="0" borderId="19" xfId="0" applyFont="1" applyBorder="1" applyAlignment="1">
      <alignment vertical="center" wrapText="1"/>
    </xf>
    <xf numFmtId="0" fontId="55" fillId="0" borderId="11" xfId="0" applyFont="1" applyBorder="1" applyAlignment="1">
      <alignment vertical="center" wrapText="1"/>
    </xf>
    <xf numFmtId="0" fontId="55" fillId="0" borderId="53" xfId="0" applyFont="1" applyBorder="1" applyAlignment="1">
      <alignment vertical="center" wrapText="1"/>
    </xf>
    <xf numFmtId="0" fontId="55" fillId="0" borderId="19" xfId="0" applyFont="1" applyBorder="1" applyAlignment="1">
      <alignment vertical="center" wrapText="1"/>
    </xf>
    <xf numFmtId="0" fontId="55" fillId="0" borderId="29" xfId="0" applyFont="1" applyBorder="1" applyAlignment="1">
      <alignment vertical="center" wrapText="1"/>
    </xf>
    <xf numFmtId="0" fontId="55" fillId="0" borderId="30" xfId="0" applyFont="1" applyBorder="1" applyAlignment="1">
      <alignment vertical="center" wrapText="1"/>
    </xf>
    <xf numFmtId="0" fontId="55" fillId="0" borderId="22" xfId="0" applyFont="1" applyBorder="1" applyAlignment="1">
      <alignment vertical="center" wrapText="1"/>
    </xf>
    <xf numFmtId="0" fontId="55" fillId="0" borderId="23" xfId="0" applyFont="1" applyBorder="1" applyAlignment="1">
      <alignment vertical="center" wrapText="1"/>
    </xf>
    <xf numFmtId="0" fontId="55" fillId="0" borderId="31" xfId="0" applyFont="1" applyBorder="1" applyAlignment="1">
      <alignment vertical="center" wrapText="1"/>
    </xf>
    <xf numFmtId="0" fontId="55" fillId="0" borderId="32" xfId="0" applyFont="1" applyBorder="1" applyAlignment="1">
      <alignment vertical="center" wrapText="1"/>
    </xf>
    <xf numFmtId="0" fontId="56" fillId="35" borderId="29" xfId="0" applyFont="1" applyFill="1" applyBorder="1" applyAlignment="1">
      <alignment horizontal="center" vertical="center" wrapText="1"/>
    </xf>
    <xf numFmtId="0" fontId="56" fillId="35" borderId="83" xfId="0" applyFont="1" applyFill="1" applyBorder="1" applyAlignment="1">
      <alignment horizontal="center" vertical="center" wrapText="1"/>
    </xf>
    <xf numFmtId="0" fontId="56" fillId="35" borderId="30" xfId="0" applyFont="1" applyFill="1" applyBorder="1" applyAlignment="1">
      <alignment horizontal="center" vertical="center" wrapText="1"/>
    </xf>
    <xf numFmtId="0" fontId="56" fillId="35" borderId="22" xfId="0" applyFont="1" applyFill="1" applyBorder="1" applyAlignment="1">
      <alignment horizontal="center" vertical="center" wrapText="1"/>
    </xf>
    <xf numFmtId="0" fontId="56" fillId="35" borderId="0" xfId="0" applyFont="1" applyFill="1" applyBorder="1" applyAlignment="1">
      <alignment horizontal="center" vertical="center" wrapText="1"/>
    </xf>
    <xf numFmtId="0" fontId="56" fillId="35" borderId="23" xfId="0" applyFont="1" applyFill="1" applyBorder="1" applyAlignment="1">
      <alignment horizontal="center" vertical="center" wrapText="1"/>
    </xf>
    <xf numFmtId="0" fontId="56" fillId="35" borderId="31" xfId="0" applyFont="1" applyFill="1" applyBorder="1" applyAlignment="1">
      <alignment horizontal="center" vertical="center" wrapText="1"/>
    </xf>
    <xf numFmtId="0" fontId="56" fillId="35" borderId="28" xfId="0" applyFont="1" applyFill="1" applyBorder="1" applyAlignment="1">
      <alignment horizontal="center" vertical="center" wrapText="1"/>
    </xf>
    <xf numFmtId="0" fontId="56" fillId="35" borderId="32" xfId="0" applyFont="1" applyFill="1" applyBorder="1" applyAlignment="1">
      <alignment horizontal="center" vertical="center" wrapText="1"/>
    </xf>
    <xf numFmtId="0" fontId="55" fillId="33" borderId="29" xfId="0" applyFont="1" applyFill="1" applyBorder="1" applyAlignment="1">
      <alignment horizontal="center" vertical="center" wrapText="1"/>
    </xf>
    <xf numFmtId="0" fontId="55" fillId="33" borderId="83" xfId="0" applyFont="1" applyFill="1" applyBorder="1" applyAlignment="1">
      <alignment horizontal="center" vertical="center" wrapText="1"/>
    </xf>
    <xf numFmtId="0" fontId="55" fillId="33" borderId="30" xfId="0" applyFont="1" applyFill="1" applyBorder="1" applyAlignment="1">
      <alignment horizontal="center" vertical="center" wrapText="1"/>
    </xf>
    <xf numFmtId="0" fontId="55" fillId="33" borderId="22" xfId="0" applyFont="1" applyFill="1" applyBorder="1" applyAlignment="1">
      <alignment horizontal="center" vertical="center" wrapText="1"/>
    </xf>
    <xf numFmtId="0" fontId="55" fillId="33" borderId="0" xfId="0" applyFont="1" applyFill="1" applyBorder="1" applyAlignment="1">
      <alignment horizontal="center" vertical="center" wrapText="1"/>
    </xf>
    <xf numFmtId="0" fontId="55" fillId="33" borderId="23" xfId="0" applyFont="1" applyFill="1" applyBorder="1" applyAlignment="1">
      <alignment horizontal="center" vertical="center" wrapText="1"/>
    </xf>
    <xf numFmtId="0" fontId="55" fillId="33" borderId="31" xfId="0" applyFont="1" applyFill="1" applyBorder="1" applyAlignment="1">
      <alignment horizontal="center" vertical="center" wrapText="1"/>
    </xf>
    <xf numFmtId="0" fontId="55" fillId="33" borderId="28" xfId="0" applyFont="1" applyFill="1" applyBorder="1" applyAlignment="1">
      <alignment horizontal="center" vertical="center" wrapText="1"/>
    </xf>
    <xf numFmtId="0" fontId="55" fillId="33" borderId="32" xfId="0" applyFont="1" applyFill="1" applyBorder="1" applyAlignment="1">
      <alignment horizontal="center" vertical="center" wrapText="1"/>
    </xf>
    <xf numFmtId="0" fontId="43" fillId="0" borderId="0" xfId="0" applyFont="1" applyBorder="1" applyAlignment="1">
      <alignment horizontal="center" vertical="center" wrapText="1"/>
    </xf>
    <xf numFmtId="0" fontId="36" fillId="34" borderId="25" xfId="0" applyFont="1" applyFill="1" applyBorder="1" applyAlignment="1">
      <alignment horizontal="center" vertical="center" wrapText="1"/>
    </xf>
    <xf numFmtId="0" fontId="36" fillId="34" borderId="26" xfId="0" applyFont="1" applyFill="1" applyBorder="1" applyAlignment="1">
      <alignment horizontal="center" vertical="center" wrapText="1"/>
    </xf>
    <xf numFmtId="0" fontId="36" fillId="34" borderId="13" xfId="0" applyFont="1" applyFill="1" applyBorder="1" applyAlignment="1">
      <alignment horizontal="center" vertical="center" wrapText="1"/>
    </xf>
    <xf numFmtId="3" fontId="40" fillId="34" borderId="25" xfId="0" applyNumberFormat="1" applyFont="1" applyFill="1" applyBorder="1" applyAlignment="1">
      <alignment horizontal="center" vertical="center" wrapText="1"/>
    </xf>
    <xf numFmtId="3" fontId="40" fillId="34" borderId="26" xfId="0" applyNumberFormat="1" applyFont="1" applyFill="1" applyBorder="1" applyAlignment="1">
      <alignment horizontal="center" vertical="center" wrapText="1"/>
    </xf>
    <xf numFmtId="3" fontId="40" fillId="34" borderId="13" xfId="0" applyNumberFormat="1" applyFont="1" applyFill="1" applyBorder="1" applyAlignment="1">
      <alignment horizontal="center" vertical="center" wrapText="1"/>
    </xf>
    <xf numFmtId="49" fontId="40" fillId="34" borderId="63" xfId="0" applyNumberFormat="1" applyFont="1" applyFill="1" applyBorder="1" applyAlignment="1">
      <alignment horizontal="center" vertical="center"/>
    </xf>
    <xf numFmtId="49" fontId="40" fillId="34" borderId="56" xfId="0" applyNumberFormat="1" applyFont="1" applyFill="1" applyBorder="1" applyAlignment="1">
      <alignment horizontal="center" vertical="center"/>
    </xf>
    <xf numFmtId="49" fontId="40" fillId="34" borderId="14" xfId="0" applyNumberFormat="1" applyFont="1" applyFill="1" applyBorder="1" applyAlignment="1">
      <alignment horizontal="center" vertical="center"/>
    </xf>
    <xf numFmtId="0" fontId="41" fillId="0" borderId="11" xfId="0" applyFont="1" applyBorder="1" applyAlignment="1">
      <alignment horizontal="center" vertical="center" wrapText="1"/>
    </xf>
    <xf numFmtId="0" fontId="42" fillId="0" borderId="53" xfId="0" applyFont="1" applyBorder="1" applyAlignment="1">
      <alignment horizontal="center" vertical="center" wrapText="1"/>
    </xf>
    <xf numFmtId="0" fontId="42" fillId="0" borderId="19" xfId="0" applyFont="1" applyBorder="1" applyAlignment="1">
      <alignment horizontal="center" vertical="center" wrapText="1"/>
    </xf>
    <xf numFmtId="0" fontId="40" fillId="0" borderId="29" xfId="0" applyFont="1" applyBorder="1" applyAlignment="1">
      <alignment vertical="center" wrapText="1"/>
    </xf>
    <xf numFmtId="0" fontId="0" fillId="0" borderId="30" xfId="0" applyBorder="1" applyAlignment="1">
      <alignment vertical="center" wrapText="1"/>
    </xf>
    <xf numFmtId="0" fontId="37" fillId="0" borderId="22" xfId="0" applyFont="1" applyBorder="1" applyAlignment="1">
      <alignment vertical="center" wrapText="1"/>
    </xf>
    <xf numFmtId="0" fontId="0" fillId="0" borderId="23" xfId="0" applyBorder="1" applyAlignment="1">
      <alignment vertical="center" wrapText="1"/>
    </xf>
    <xf numFmtId="0" fontId="37" fillId="0" borderId="31" xfId="0" applyFont="1" applyBorder="1" applyAlignment="1">
      <alignment vertical="center" wrapText="1"/>
    </xf>
    <xf numFmtId="0" fontId="0" fillId="0" borderId="32" xfId="0" applyBorder="1" applyAlignment="1">
      <alignment vertical="center" wrapText="1"/>
    </xf>
    <xf numFmtId="3" fontId="40" fillId="34" borderId="53" xfId="0" applyNumberFormat="1" applyFont="1" applyFill="1" applyBorder="1" applyAlignment="1">
      <alignment horizontal="center" vertical="center" wrapText="1"/>
    </xf>
    <xf numFmtId="0" fontId="37" fillId="34" borderId="53" xfId="0" applyFont="1" applyFill="1" applyBorder="1" applyAlignment="1">
      <alignment horizontal="center" vertical="center" wrapText="1"/>
    </xf>
    <xf numFmtId="0" fontId="37" fillId="34" borderId="19" xfId="0" applyFont="1" applyFill="1" applyBorder="1" applyAlignment="1">
      <alignment horizontal="center" vertical="center" wrapText="1"/>
    </xf>
    <xf numFmtId="0" fontId="39" fillId="35" borderId="29" xfId="0" applyFont="1" applyFill="1" applyBorder="1" applyAlignment="1">
      <alignment horizontal="center" vertical="center" wrapText="1"/>
    </xf>
    <xf numFmtId="0" fontId="39" fillId="35" borderId="83" xfId="0" applyFont="1" applyFill="1" applyBorder="1" applyAlignment="1">
      <alignment horizontal="center" vertical="center" wrapText="1"/>
    </xf>
    <xf numFmtId="0" fontId="39" fillId="35" borderId="30" xfId="0" applyFont="1" applyFill="1" applyBorder="1" applyAlignment="1">
      <alignment horizontal="center" vertical="center" wrapText="1"/>
    </xf>
    <xf numFmtId="0" fontId="39" fillId="35" borderId="22" xfId="0" applyFont="1" applyFill="1" applyBorder="1" applyAlignment="1">
      <alignment horizontal="center" vertical="center" wrapText="1"/>
    </xf>
    <xf numFmtId="0" fontId="39" fillId="35" borderId="0" xfId="0" applyFont="1" applyFill="1" applyBorder="1" applyAlignment="1">
      <alignment horizontal="center" vertical="center" wrapText="1"/>
    </xf>
    <xf numFmtId="0" fontId="39" fillId="35" borderId="23" xfId="0" applyFont="1" applyFill="1" applyBorder="1" applyAlignment="1">
      <alignment horizontal="center" vertical="center" wrapText="1"/>
    </xf>
    <xf numFmtId="0" fontId="39" fillId="35" borderId="31" xfId="0" applyFont="1" applyFill="1" applyBorder="1" applyAlignment="1">
      <alignment horizontal="center" vertical="center" wrapText="1"/>
    </xf>
    <xf numFmtId="0" fontId="39" fillId="35" borderId="28" xfId="0" applyFont="1" applyFill="1" applyBorder="1" applyAlignment="1">
      <alignment horizontal="center" vertical="center" wrapText="1"/>
    </xf>
    <xf numFmtId="0" fontId="39" fillId="35" borderId="32" xfId="0" applyFont="1" applyFill="1" applyBorder="1" applyAlignment="1">
      <alignment horizontal="center" vertical="center" wrapText="1"/>
    </xf>
    <xf numFmtId="0" fontId="0" fillId="0" borderId="53" xfId="0" applyBorder="1" applyAlignment="1">
      <alignment horizontal="center" vertical="center" wrapText="1"/>
    </xf>
    <xf numFmtId="0" fontId="0" fillId="0" borderId="19" xfId="0" applyBorder="1" applyAlignment="1">
      <alignment horizontal="center" vertical="center" wrapText="1"/>
    </xf>
    <xf numFmtId="0" fontId="40" fillId="34" borderId="22" xfId="0" applyNumberFormat="1" applyFont="1" applyFill="1" applyBorder="1" applyAlignment="1">
      <alignment horizontal="center" vertical="center" wrapText="1"/>
    </xf>
    <xf numFmtId="0" fontId="0" fillId="0" borderId="22" xfId="0" applyBorder="1" applyAlignment="1">
      <alignment vertical="center" wrapText="1"/>
    </xf>
    <xf numFmtId="0" fontId="0" fillId="0" borderId="31" xfId="0" applyBorder="1" applyAlignment="1">
      <alignment vertical="center" wrapText="1"/>
    </xf>
    <xf numFmtId="0" fontId="40" fillId="0" borderId="11" xfId="0" applyFont="1" applyBorder="1" applyAlignment="1">
      <alignment vertical="center" wrapText="1"/>
    </xf>
    <xf numFmtId="0" fontId="37" fillId="0" borderId="53" xfId="0" applyFont="1" applyBorder="1" applyAlignment="1">
      <alignment vertical="center" wrapText="1"/>
    </xf>
    <xf numFmtId="0" fontId="37" fillId="0" borderId="19" xfId="0" applyFont="1" applyBorder="1" applyAlignment="1">
      <alignment vertical="center" wrapText="1"/>
    </xf>
    <xf numFmtId="0" fontId="41" fillId="33" borderId="29" xfId="0" applyFont="1" applyFill="1" applyBorder="1" applyAlignment="1">
      <alignment horizontal="center" vertical="center" wrapText="1"/>
    </xf>
    <xf numFmtId="0" fontId="41" fillId="33" borderId="83" xfId="0" applyFont="1" applyFill="1" applyBorder="1" applyAlignment="1">
      <alignment horizontal="center" vertical="center" wrapText="1"/>
    </xf>
    <xf numFmtId="0" fontId="41" fillId="33" borderId="30" xfId="0" applyFont="1" applyFill="1" applyBorder="1" applyAlignment="1">
      <alignment horizontal="center" vertical="center" wrapText="1"/>
    </xf>
    <xf numFmtId="0" fontId="41" fillId="33" borderId="22" xfId="0" applyFont="1" applyFill="1" applyBorder="1" applyAlignment="1">
      <alignment horizontal="center" vertical="center" wrapText="1"/>
    </xf>
    <xf numFmtId="0" fontId="41" fillId="33" borderId="0" xfId="0" applyFont="1" applyFill="1" applyBorder="1" applyAlignment="1">
      <alignment horizontal="center" vertical="center" wrapText="1"/>
    </xf>
    <xf numFmtId="0" fontId="41" fillId="33" borderId="23" xfId="0" applyFont="1" applyFill="1" applyBorder="1" applyAlignment="1">
      <alignment horizontal="center" vertical="center" wrapText="1"/>
    </xf>
    <xf numFmtId="0" fontId="41" fillId="33" borderId="31" xfId="0" applyFont="1" applyFill="1" applyBorder="1" applyAlignment="1">
      <alignment horizontal="center" vertical="center" wrapText="1"/>
    </xf>
    <xf numFmtId="0" fontId="41" fillId="33" borderId="28" xfId="0" applyFont="1" applyFill="1" applyBorder="1" applyAlignment="1">
      <alignment horizontal="center" vertical="center" wrapText="1"/>
    </xf>
    <xf numFmtId="0" fontId="41" fillId="33" borderId="32" xfId="0" applyFont="1" applyFill="1" applyBorder="1" applyAlignment="1">
      <alignment horizontal="center" vertical="center" wrapText="1"/>
    </xf>
    <xf numFmtId="0" fontId="40" fillId="34" borderId="53" xfId="0" applyNumberFormat="1" applyFont="1" applyFill="1" applyBorder="1" applyAlignment="1">
      <alignment horizontal="center" vertical="center" wrapText="1"/>
    </xf>
    <xf numFmtId="0" fontId="40" fillId="0" borderId="11" xfId="0" applyFont="1" applyBorder="1" applyAlignment="1">
      <alignment horizontal="center" vertical="center" wrapText="1"/>
    </xf>
    <xf numFmtId="0" fontId="37" fillId="0" borderId="53" xfId="0" applyFont="1" applyBorder="1" applyAlignment="1">
      <alignment horizontal="center" vertical="center" wrapText="1"/>
    </xf>
    <xf numFmtId="0" fontId="37" fillId="0" borderId="19" xfId="0" applyFont="1" applyBorder="1" applyAlignment="1">
      <alignment horizontal="center" vertical="center" wrapText="1"/>
    </xf>
    <xf numFmtId="0" fontId="41" fillId="0" borderId="11" xfId="0" applyFont="1" applyBorder="1" applyAlignment="1">
      <alignment vertical="center" wrapText="1"/>
    </xf>
    <xf numFmtId="0" fontId="42" fillId="0" borderId="53" xfId="0" applyFont="1" applyBorder="1" applyAlignment="1">
      <alignment vertical="center" wrapText="1"/>
    </xf>
    <xf numFmtId="0" fontId="42" fillId="0" borderId="19" xfId="0" applyFont="1" applyBorder="1" applyAlignment="1">
      <alignment vertical="center" wrapText="1"/>
    </xf>
    <xf numFmtId="0" fontId="0" fillId="0" borderId="53" xfId="0" applyBorder="1" applyAlignment="1">
      <alignment vertical="center" wrapText="1"/>
    </xf>
    <xf numFmtId="0" fontId="0" fillId="0" borderId="19" xfId="0" applyBorder="1" applyAlignment="1">
      <alignment vertical="center" wrapText="1"/>
    </xf>
    <xf numFmtId="0" fontId="41" fillId="0" borderId="29" xfId="0" applyFont="1" applyBorder="1" applyAlignment="1">
      <alignment vertical="center" wrapText="1"/>
    </xf>
    <xf numFmtId="0" fontId="60" fillId="0" borderId="30" xfId="0" applyFont="1" applyBorder="1" applyAlignment="1">
      <alignment vertical="center" wrapText="1"/>
    </xf>
    <xf numFmtId="0" fontId="42" fillId="0" borderId="22" xfId="0" applyFont="1" applyBorder="1" applyAlignment="1">
      <alignment vertical="center" wrapText="1"/>
    </xf>
    <xf numFmtId="0" fontId="60" fillId="0" borderId="23" xfId="0" applyFont="1" applyBorder="1" applyAlignment="1">
      <alignment vertical="center" wrapText="1"/>
    </xf>
    <xf numFmtId="0" fontId="42" fillId="0" borderId="31" xfId="0" applyFont="1" applyBorder="1" applyAlignment="1">
      <alignment vertical="center" wrapText="1"/>
    </xf>
    <xf numFmtId="0" fontId="60" fillId="0" borderId="32" xfId="0" applyFont="1" applyBorder="1" applyAlignment="1">
      <alignment vertical="center" wrapText="1"/>
    </xf>
    <xf numFmtId="3" fontId="0" fillId="0" borderId="29" xfId="0" applyNumberFormat="1" applyBorder="1" applyAlignment="1">
      <alignment vertical="center" wrapText="1"/>
    </xf>
    <xf numFmtId="3" fontId="0" fillId="0" borderId="83" xfId="0" applyNumberFormat="1" applyBorder="1" applyAlignment="1">
      <alignment vertical="center" wrapText="1"/>
    </xf>
    <xf numFmtId="3" fontId="0" fillId="0" borderId="30" xfId="0" applyNumberFormat="1" applyBorder="1" applyAlignment="1">
      <alignment vertical="center" wrapText="1"/>
    </xf>
    <xf numFmtId="3" fontId="0" fillId="0" borderId="22" xfId="0" applyNumberFormat="1" applyBorder="1" applyAlignment="1">
      <alignment vertical="center" wrapText="1"/>
    </xf>
    <xf numFmtId="3" fontId="0" fillId="0" borderId="0" xfId="0" applyNumberFormat="1" applyBorder="1" applyAlignment="1">
      <alignment vertical="center" wrapText="1"/>
    </xf>
    <xf numFmtId="3" fontId="0" fillId="0" borderId="23" xfId="0" applyNumberFormat="1" applyBorder="1" applyAlignment="1">
      <alignment vertical="center" wrapText="1"/>
    </xf>
    <xf numFmtId="3" fontId="0" fillId="0" borderId="31" xfId="0" applyNumberFormat="1" applyBorder="1" applyAlignment="1">
      <alignment vertical="center" wrapText="1"/>
    </xf>
    <xf numFmtId="3" fontId="0" fillId="0" borderId="28" xfId="0" applyNumberFormat="1" applyBorder="1" applyAlignment="1">
      <alignment vertical="center" wrapText="1"/>
    </xf>
    <xf numFmtId="3" fontId="0" fillId="0" borderId="32" xfId="0" applyNumberFormat="1" applyBorder="1" applyAlignment="1">
      <alignment vertical="center" wrapText="1"/>
    </xf>
    <xf numFmtId="0" fontId="22" fillId="0" borderId="11" xfId="0" applyFont="1" applyBorder="1" applyAlignment="1">
      <alignment vertical="center" wrapText="1"/>
    </xf>
    <xf numFmtId="0" fontId="22" fillId="0" borderId="53" xfId="0" applyFont="1" applyBorder="1" applyAlignment="1">
      <alignment vertical="center" wrapText="1"/>
    </xf>
    <xf numFmtId="0" fontId="22" fillId="0" borderId="19" xfId="0" applyFont="1" applyBorder="1" applyAlignment="1">
      <alignment vertical="center" wrapText="1"/>
    </xf>
    <xf numFmtId="3" fontId="0" fillId="0" borderId="25" xfId="0" applyNumberFormat="1" applyBorder="1" applyAlignment="1">
      <alignment/>
    </xf>
    <xf numFmtId="3" fontId="0" fillId="0" borderId="26" xfId="0" applyNumberFormat="1" applyBorder="1" applyAlignment="1">
      <alignment/>
    </xf>
    <xf numFmtId="3" fontId="0" fillId="0" borderId="13" xfId="0" applyNumberFormat="1" applyBorder="1" applyAlignment="1">
      <alignment/>
    </xf>
    <xf numFmtId="0" fontId="12" fillId="40" borderId="25" xfId="0" applyFont="1" applyFill="1" applyBorder="1" applyAlignment="1">
      <alignment horizontal="center"/>
    </xf>
    <xf numFmtId="0" fontId="12" fillId="40" borderId="26" xfId="0" applyFont="1" applyFill="1" applyBorder="1" applyAlignment="1">
      <alignment horizontal="center"/>
    </xf>
    <xf numFmtId="0" fontId="12" fillId="40" borderId="13" xfId="0" applyFont="1" applyFill="1" applyBorder="1" applyAlignment="1">
      <alignment horizontal="center"/>
    </xf>
    <xf numFmtId="3" fontId="12" fillId="0" borderId="25" xfId="0" applyNumberFormat="1" applyFont="1" applyBorder="1" applyAlignment="1">
      <alignment horizontal="center"/>
    </xf>
    <xf numFmtId="3" fontId="12" fillId="0" borderId="26" xfId="0" applyNumberFormat="1" applyFont="1" applyBorder="1" applyAlignment="1">
      <alignment horizontal="center"/>
    </xf>
    <xf numFmtId="3" fontId="12" fillId="0" borderId="13" xfId="0" applyNumberFormat="1" applyFont="1" applyBorder="1" applyAlignment="1">
      <alignment horizontal="center"/>
    </xf>
    <xf numFmtId="0" fontId="12" fillId="35" borderId="25" xfId="0" applyFont="1" applyFill="1" applyBorder="1" applyAlignment="1">
      <alignment horizontal="center"/>
    </xf>
    <xf numFmtId="0" fontId="12" fillId="35" borderId="26" xfId="0" applyFont="1" applyFill="1" applyBorder="1" applyAlignment="1">
      <alignment horizontal="center"/>
    </xf>
    <xf numFmtId="0" fontId="12" fillId="35" borderId="13" xfId="0" applyFont="1" applyFill="1" applyBorder="1" applyAlignment="1">
      <alignment horizontal="center"/>
    </xf>
    <xf numFmtId="3" fontId="0" fillId="0" borderId="25" xfId="0" applyNumberFormat="1" applyBorder="1" applyAlignment="1">
      <alignment vertical="center" wrapText="1"/>
    </xf>
    <xf numFmtId="3" fontId="0" fillId="0" borderId="26" xfId="0" applyNumberFormat="1" applyBorder="1" applyAlignment="1">
      <alignment vertical="center" wrapText="1"/>
    </xf>
    <xf numFmtId="3" fontId="0" fillId="0" borderId="13" xfId="0" applyNumberFormat="1" applyBorder="1" applyAlignment="1">
      <alignment vertical="center" wrapText="1"/>
    </xf>
    <xf numFmtId="3" fontId="0" fillId="0" borderId="25" xfId="0" applyNumberFormat="1" applyBorder="1" applyAlignment="1">
      <alignment wrapText="1"/>
    </xf>
    <xf numFmtId="3" fontId="0" fillId="0" borderId="13" xfId="0" applyNumberFormat="1" applyBorder="1" applyAlignment="1">
      <alignment wrapText="1"/>
    </xf>
    <xf numFmtId="0" fontId="12" fillId="38" borderId="25" xfId="0" applyFont="1" applyFill="1" applyBorder="1" applyAlignment="1">
      <alignment horizontal="center"/>
    </xf>
    <xf numFmtId="0" fontId="12" fillId="38" borderId="26" xfId="0" applyFont="1" applyFill="1" applyBorder="1" applyAlignment="1">
      <alignment horizontal="center"/>
    </xf>
    <xf numFmtId="0" fontId="12" fillId="38" borderId="13" xfId="0" applyFont="1" applyFill="1" applyBorder="1" applyAlignment="1">
      <alignment horizontal="center"/>
    </xf>
    <xf numFmtId="3" fontId="12" fillId="37" borderId="25" xfId="0" applyNumberFormat="1" applyFont="1" applyFill="1" applyBorder="1" applyAlignment="1">
      <alignment horizontal="center" vertical="center" wrapText="1"/>
    </xf>
    <xf numFmtId="3" fontId="12" fillId="37" borderId="26" xfId="0" applyNumberFormat="1" applyFont="1" applyFill="1" applyBorder="1" applyAlignment="1">
      <alignment horizontal="center" vertical="center" wrapText="1"/>
    </xf>
    <xf numFmtId="3" fontId="12" fillId="37" borderId="13" xfId="0" applyNumberFormat="1" applyFont="1" applyFill="1" applyBorder="1" applyAlignment="1">
      <alignment horizontal="center" vertical="center" wrapText="1"/>
    </xf>
    <xf numFmtId="0" fontId="12" fillId="37" borderId="25" xfId="0" applyFont="1" applyFill="1" applyBorder="1" applyAlignment="1">
      <alignment horizontal="center"/>
    </xf>
    <xf numFmtId="0" fontId="12" fillId="37" borderId="26" xfId="0" applyFont="1" applyFill="1" applyBorder="1" applyAlignment="1">
      <alignment horizontal="center"/>
    </xf>
    <xf numFmtId="0" fontId="12" fillId="37" borderId="13" xfId="0" applyFont="1" applyFill="1" applyBorder="1" applyAlignment="1">
      <alignment horizontal="center"/>
    </xf>
    <xf numFmtId="3" fontId="0" fillId="34" borderId="78" xfId="0" applyNumberFormat="1" applyFill="1" applyBorder="1" applyAlignment="1">
      <alignment wrapText="1"/>
    </xf>
    <xf numFmtId="3" fontId="0" fillId="34" borderId="84" xfId="0" applyNumberFormat="1" applyFill="1" applyBorder="1" applyAlignment="1">
      <alignment wrapText="1"/>
    </xf>
    <xf numFmtId="0" fontId="0" fillId="34" borderId="21" xfId="0" applyFill="1" applyBorder="1" applyAlignment="1">
      <alignment wrapText="1"/>
    </xf>
    <xf numFmtId="3" fontId="12" fillId="34" borderId="26" xfId="0" applyNumberFormat="1" applyFont="1" applyFill="1" applyBorder="1" applyAlignment="1">
      <alignment/>
    </xf>
    <xf numFmtId="3" fontId="12" fillId="34" borderId="13" xfId="0" applyNumberFormat="1" applyFont="1" applyFill="1" applyBorder="1" applyAlignment="1">
      <alignment/>
    </xf>
    <xf numFmtId="3" fontId="3" fillId="34" borderId="25" xfId="0" applyNumberFormat="1" applyFont="1" applyFill="1" applyBorder="1" applyAlignment="1">
      <alignment wrapText="1"/>
    </xf>
    <xf numFmtId="3" fontId="3" fillId="34" borderId="26" xfId="0" applyNumberFormat="1" applyFont="1" applyFill="1" applyBorder="1" applyAlignment="1">
      <alignment wrapText="1"/>
    </xf>
    <xf numFmtId="0" fontId="3" fillId="34" borderId="13" xfId="0" applyFont="1" applyFill="1" applyBorder="1" applyAlignment="1">
      <alignment wrapText="1"/>
    </xf>
    <xf numFmtId="3" fontId="3" fillId="34" borderId="13" xfId="0" applyNumberFormat="1" applyFont="1" applyFill="1" applyBorder="1" applyAlignment="1">
      <alignment wrapText="1"/>
    </xf>
    <xf numFmtId="3" fontId="0" fillId="34" borderId="63" xfId="0" applyNumberFormat="1" applyFill="1" applyBorder="1" applyAlignment="1">
      <alignment wrapText="1"/>
    </xf>
    <xf numFmtId="3" fontId="0" fillId="34" borderId="56" xfId="0" applyNumberFormat="1" applyFill="1" applyBorder="1" applyAlignment="1">
      <alignment wrapText="1"/>
    </xf>
    <xf numFmtId="0" fontId="0" fillId="34" borderId="14" xfId="0" applyFill="1" applyBorder="1" applyAlignment="1">
      <alignment wrapText="1"/>
    </xf>
    <xf numFmtId="0" fontId="14" fillId="0" borderId="0" xfId="0" applyFont="1" applyAlignment="1">
      <alignment horizontal="center" vertical="center" wrapText="1"/>
    </xf>
    <xf numFmtId="0" fontId="11" fillId="33" borderId="25" xfId="0" applyFont="1" applyFill="1" applyBorder="1" applyAlignment="1">
      <alignment horizontal="center" vertical="center" wrapText="1"/>
    </xf>
    <xf numFmtId="0" fontId="11" fillId="33" borderId="26" xfId="0" applyFont="1" applyFill="1" applyBorder="1" applyAlignment="1">
      <alignment horizontal="center" vertical="center" wrapText="1"/>
    </xf>
    <xf numFmtId="3" fontId="12" fillId="33" borderId="25" xfId="0" applyNumberFormat="1" applyFont="1" applyFill="1" applyBorder="1" applyAlignment="1">
      <alignment horizontal="center" vertical="center" wrapText="1"/>
    </xf>
    <xf numFmtId="3" fontId="12" fillId="33" borderId="26" xfId="0" applyNumberFormat="1" applyFont="1" applyFill="1" applyBorder="1" applyAlignment="1">
      <alignment horizontal="center" vertical="center" wrapText="1"/>
    </xf>
    <xf numFmtId="49" fontId="12" fillId="33" borderId="25" xfId="0" applyNumberFormat="1" applyFont="1" applyFill="1" applyBorder="1" applyAlignment="1">
      <alignment horizontal="center"/>
    </xf>
    <xf numFmtId="49" fontId="12" fillId="33" borderId="26" xfId="0" applyNumberFormat="1" applyFont="1" applyFill="1" applyBorder="1" applyAlignment="1">
      <alignment horizontal="center"/>
    </xf>
    <xf numFmtId="49" fontId="12" fillId="33" borderId="13" xfId="0" applyNumberFormat="1" applyFont="1" applyFill="1" applyBorder="1" applyAlignment="1">
      <alignment horizontal="center"/>
    </xf>
    <xf numFmtId="3" fontId="12" fillId="33" borderId="53" xfId="0" applyNumberFormat="1" applyFont="1" applyFill="1" applyBorder="1" applyAlignment="1">
      <alignment horizontal="center" vertical="center" wrapText="1"/>
    </xf>
    <xf numFmtId="0" fontId="12" fillId="33" borderId="22" xfId="0" applyNumberFormat="1" applyFont="1" applyFill="1" applyBorder="1" applyAlignment="1">
      <alignment horizontal="center" vertical="center" wrapText="1"/>
    </xf>
    <xf numFmtId="0" fontId="12" fillId="33" borderId="23" xfId="0" applyNumberFormat="1" applyFont="1" applyFill="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3" fontId="12" fillId="33" borderId="22" xfId="0" applyNumberFormat="1" applyFont="1" applyFill="1" applyBorder="1" applyAlignment="1">
      <alignment horizontal="center" vertical="center" wrapText="1"/>
    </xf>
    <xf numFmtId="3" fontId="12" fillId="33" borderId="0" xfId="0" applyNumberFormat="1" applyFont="1" applyFill="1" applyBorder="1" applyAlignment="1">
      <alignment horizontal="center" vertical="center" wrapText="1"/>
    </xf>
    <xf numFmtId="3" fontId="12" fillId="33" borderId="23"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12" fillId="0" borderId="53" xfId="0" applyFont="1" applyBorder="1" applyAlignment="1">
      <alignment horizontal="center" vertical="center" wrapText="1"/>
    </xf>
    <xf numFmtId="0" fontId="13" fillId="0" borderId="11" xfId="0" applyNumberFormat="1" applyFont="1" applyBorder="1" applyAlignment="1">
      <alignment vertical="center" wrapText="1"/>
    </xf>
    <xf numFmtId="0" fontId="0" fillId="0" borderId="53" xfId="0" applyBorder="1" applyAlignment="1">
      <alignment/>
    </xf>
    <xf numFmtId="0" fontId="0" fillId="0" borderId="19" xfId="0" applyBorder="1" applyAlignment="1">
      <alignment/>
    </xf>
    <xf numFmtId="0" fontId="0" fillId="0" borderId="28" xfId="0" applyBorder="1" applyAlignment="1">
      <alignment vertical="center" wrapText="1"/>
    </xf>
    <xf numFmtId="3" fontId="12" fillId="0" borderId="29" xfId="0" applyNumberFormat="1" applyFont="1" applyBorder="1" applyAlignment="1">
      <alignment horizontal="center"/>
    </xf>
    <xf numFmtId="3" fontId="12" fillId="0" borderId="83" xfId="0" applyNumberFormat="1" applyFont="1" applyBorder="1" applyAlignment="1">
      <alignment horizontal="center"/>
    </xf>
    <xf numFmtId="3" fontId="12" fillId="0" borderId="30" xfId="0" applyNumberFormat="1" applyFont="1" applyBorder="1" applyAlignment="1">
      <alignment horizontal="center"/>
    </xf>
    <xf numFmtId="3" fontId="0" fillId="0" borderId="63" xfId="0" applyNumberFormat="1" applyBorder="1" applyAlignment="1">
      <alignment wrapText="1"/>
    </xf>
    <xf numFmtId="3" fontId="0" fillId="0" borderId="14" xfId="0" applyNumberFormat="1" applyBorder="1" applyAlignment="1">
      <alignment wrapText="1"/>
    </xf>
    <xf numFmtId="3" fontId="12" fillId="0" borderId="26" xfId="0" applyNumberFormat="1" applyFont="1" applyBorder="1" applyAlignment="1">
      <alignment/>
    </xf>
    <xf numFmtId="3" fontId="12" fillId="0" borderId="13" xfId="0" applyNumberFormat="1" applyFont="1" applyBorder="1" applyAlignment="1">
      <alignment/>
    </xf>
    <xf numFmtId="0" fontId="0" fillId="0" borderId="25" xfId="0" applyBorder="1" applyAlignment="1">
      <alignment/>
    </xf>
    <xf numFmtId="0" fontId="0" fillId="0" borderId="26" xfId="0" applyBorder="1" applyAlignment="1">
      <alignment/>
    </xf>
    <xf numFmtId="0" fontId="0" fillId="0" borderId="13" xfId="0" applyBorder="1" applyAlignment="1">
      <alignment/>
    </xf>
    <xf numFmtId="3" fontId="0" fillId="0" borderId="31" xfId="0" applyNumberFormat="1" applyBorder="1" applyAlignment="1">
      <alignment/>
    </xf>
    <xf numFmtId="3" fontId="0" fillId="0" borderId="32" xfId="0" applyNumberFormat="1" applyBorder="1" applyAlignment="1">
      <alignment/>
    </xf>
    <xf numFmtId="0" fontId="0" fillId="0" borderId="0" xfId="0" applyBorder="1" applyAlignment="1">
      <alignment vertical="center" wrapText="1"/>
    </xf>
    <xf numFmtId="0" fontId="0" fillId="0" borderId="83" xfId="0" applyBorder="1" applyAlignment="1">
      <alignment vertical="center" wrapText="1"/>
    </xf>
    <xf numFmtId="3" fontId="0" fillId="0" borderId="31" xfId="0" applyNumberFormat="1" applyBorder="1" applyAlignment="1">
      <alignment wrapText="1"/>
    </xf>
    <xf numFmtId="3" fontId="0" fillId="0" borderId="32" xfId="0" applyNumberFormat="1" applyBorder="1" applyAlignment="1">
      <alignment wrapText="1"/>
    </xf>
    <xf numFmtId="0" fontId="3" fillId="34" borderId="29" xfId="0" applyFont="1" applyFill="1" applyBorder="1" applyAlignment="1">
      <alignment vertical="center" wrapText="1"/>
    </xf>
    <xf numFmtId="0" fontId="3" fillId="34" borderId="30" xfId="0" applyFont="1" applyFill="1" applyBorder="1" applyAlignment="1">
      <alignment vertical="center" wrapText="1"/>
    </xf>
    <xf numFmtId="0" fontId="3" fillId="34" borderId="22" xfId="0" applyFont="1" applyFill="1" applyBorder="1" applyAlignment="1">
      <alignment vertical="center" wrapText="1"/>
    </xf>
    <xf numFmtId="0" fontId="3" fillId="34" borderId="23" xfId="0" applyFont="1" applyFill="1" applyBorder="1" applyAlignment="1">
      <alignment vertical="center" wrapText="1"/>
    </xf>
    <xf numFmtId="0" fontId="3" fillId="34" borderId="31" xfId="0" applyFont="1" applyFill="1" applyBorder="1" applyAlignment="1">
      <alignment vertical="center" wrapText="1"/>
    </xf>
    <xf numFmtId="0" fontId="3" fillId="34" borderId="32" xfId="0" applyFont="1" applyFill="1" applyBorder="1" applyAlignment="1">
      <alignment vertical="center" wrapText="1"/>
    </xf>
    <xf numFmtId="3" fontId="3" fillId="34" borderId="83" xfId="0" applyNumberFormat="1" applyFont="1" applyFill="1" applyBorder="1" applyAlignment="1">
      <alignment vertical="center" wrapText="1"/>
    </xf>
    <xf numFmtId="0" fontId="3" fillId="34" borderId="83" xfId="0" applyFont="1" applyFill="1" applyBorder="1" applyAlignment="1">
      <alignment vertical="center" wrapText="1"/>
    </xf>
    <xf numFmtId="0" fontId="3" fillId="34" borderId="0" xfId="0" applyFont="1" applyFill="1" applyBorder="1" applyAlignment="1">
      <alignment vertical="center" wrapText="1"/>
    </xf>
    <xf numFmtId="0" fontId="3" fillId="34" borderId="28" xfId="0" applyFont="1" applyFill="1" applyBorder="1" applyAlignment="1">
      <alignment vertical="center" wrapText="1"/>
    </xf>
    <xf numFmtId="0" fontId="0" fillId="34" borderId="26" xfId="0" applyFill="1" applyBorder="1" applyAlignment="1">
      <alignment wrapText="1"/>
    </xf>
    <xf numFmtId="0" fontId="0" fillId="34" borderId="13" xfId="0" applyFill="1" applyBorder="1" applyAlignment="1">
      <alignment wrapText="1"/>
    </xf>
    <xf numFmtId="49" fontId="15" fillId="0" borderId="38" xfId="0" applyNumberFormat="1" applyFont="1" applyBorder="1" applyAlignment="1">
      <alignment wrapText="1"/>
    </xf>
    <xf numFmtId="0" fontId="0" fillId="0" borderId="36" xfId="0" applyBorder="1" applyAlignment="1">
      <alignment wrapText="1"/>
    </xf>
    <xf numFmtId="0" fontId="0" fillId="0" borderId="37" xfId="0" applyBorder="1" applyAlignment="1">
      <alignment wrapText="1"/>
    </xf>
    <xf numFmtId="0" fontId="6" fillId="0" borderId="38" xfId="0" applyFont="1" applyBorder="1" applyAlignment="1">
      <alignment wrapText="1"/>
    </xf>
    <xf numFmtId="0" fontId="3" fillId="0" borderId="36" xfId="0" applyFont="1" applyBorder="1" applyAlignment="1">
      <alignment wrapText="1"/>
    </xf>
    <xf numFmtId="0" fontId="3" fillId="0" borderId="37" xfId="0" applyFont="1" applyBorder="1" applyAlignment="1">
      <alignment wrapText="1"/>
    </xf>
    <xf numFmtId="0" fontId="12" fillId="0" borderId="11" xfId="0" applyFont="1" applyBorder="1" applyAlignment="1">
      <alignment horizontal="center" vertical="center" wrapText="1"/>
    </xf>
    <xf numFmtId="0" fontId="12" fillId="0" borderId="19" xfId="0" applyFont="1" applyBorder="1" applyAlignment="1">
      <alignment horizontal="center" vertical="center" wrapText="1"/>
    </xf>
    <xf numFmtId="0" fontId="17" fillId="33" borderId="25" xfId="0" applyFont="1" applyFill="1" applyBorder="1" applyAlignment="1">
      <alignment horizontal="center"/>
    </xf>
    <xf numFmtId="0" fontId="16" fillId="33" borderId="26" xfId="0" applyFont="1" applyFill="1" applyBorder="1" applyAlignment="1">
      <alignment horizontal="center"/>
    </xf>
    <xf numFmtId="0" fontId="16" fillId="33" borderId="13" xfId="0" applyFont="1" applyFill="1" applyBorder="1" applyAlignment="1">
      <alignment horizontal="center"/>
    </xf>
    <xf numFmtId="0" fontId="22" fillId="0" borderId="11" xfId="0" applyFont="1" applyFill="1" applyBorder="1" applyAlignment="1">
      <alignment horizontal="center" vertical="center" wrapText="1"/>
    </xf>
    <xf numFmtId="0" fontId="0" fillId="0" borderId="53" xfId="0" applyFill="1" applyBorder="1" applyAlignment="1">
      <alignment horizontal="center" vertical="center" wrapText="1"/>
    </xf>
    <xf numFmtId="0" fontId="0" fillId="0" borderId="19" xfId="0"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9" fillId="0" borderId="25" xfId="0" applyFont="1" applyBorder="1" applyAlignment="1">
      <alignment horizontal="center"/>
    </xf>
    <xf numFmtId="0" fontId="19" fillId="0" borderId="26" xfId="0" applyFont="1" applyBorder="1" applyAlignment="1">
      <alignment horizontal="center"/>
    </xf>
    <xf numFmtId="0" fontId="19" fillId="0" borderId="13" xfId="0" applyFont="1" applyBorder="1" applyAlignment="1">
      <alignment horizontal="center"/>
    </xf>
    <xf numFmtId="49" fontId="16" fillId="39" borderId="85" xfId="0" applyNumberFormat="1" applyFont="1" applyFill="1" applyBorder="1" applyAlignment="1">
      <alignment vertical="center" wrapText="1"/>
    </xf>
    <xf numFmtId="49" fontId="15" fillId="39" borderId="86" xfId="0" applyNumberFormat="1" applyFont="1" applyFill="1" applyBorder="1" applyAlignment="1">
      <alignment vertical="center" wrapText="1"/>
    </xf>
    <xf numFmtId="49" fontId="15" fillId="39" borderId="42" xfId="0" applyNumberFormat="1" applyFont="1" applyFill="1" applyBorder="1" applyAlignment="1">
      <alignment vertical="center" wrapText="1"/>
    </xf>
    <xf numFmtId="0" fontId="19" fillId="0" borderId="83" xfId="0" applyFont="1" applyBorder="1" applyAlignment="1">
      <alignment/>
    </xf>
    <xf numFmtId="0" fontId="19" fillId="0" borderId="30" xfId="0" applyFont="1" applyBorder="1" applyAlignment="1">
      <alignment/>
    </xf>
    <xf numFmtId="0" fontId="15" fillId="0" borderId="26" xfId="0" applyFont="1" applyBorder="1" applyAlignment="1">
      <alignment/>
    </xf>
    <xf numFmtId="0" fontId="15" fillId="0" borderId="13" xfId="0" applyFont="1" applyBorder="1" applyAlignment="1">
      <alignment/>
    </xf>
    <xf numFmtId="0" fontId="0" fillId="0" borderId="53" xfId="0" applyFont="1" applyFill="1" applyBorder="1" applyAlignment="1">
      <alignment horizontal="center" vertical="center" wrapText="1"/>
    </xf>
    <xf numFmtId="0" fontId="18" fillId="0" borderId="25" xfId="0" applyFont="1" applyFill="1" applyBorder="1" applyAlignment="1">
      <alignment horizontal="center"/>
    </xf>
    <xf numFmtId="0" fontId="18" fillId="0" borderId="26" xfId="0" applyFont="1" applyFill="1" applyBorder="1" applyAlignment="1">
      <alignment horizontal="center"/>
    </xf>
    <xf numFmtId="0" fontId="18" fillId="0" borderId="13" xfId="0" applyFont="1" applyFill="1" applyBorder="1" applyAlignment="1">
      <alignment horizontal="center"/>
    </xf>
    <xf numFmtId="0" fontId="12" fillId="0" borderId="19" xfId="0" applyFont="1" applyFill="1" applyBorder="1" applyAlignment="1">
      <alignment horizontal="center" vertical="center" wrapText="1"/>
    </xf>
    <xf numFmtId="0" fontId="11" fillId="0" borderId="43" xfId="0" applyFont="1" applyBorder="1" applyAlignment="1">
      <alignment wrapText="1"/>
    </xf>
    <xf numFmtId="0" fontId="6" fillId="0" borderId="44" xfId="0" applyFont="1" applyBorder="1" applyAlignment="1">
      <alignment wrapText="1"/>
    </xf>
    <xf numFmtId="0" fontId="6" fillId="0" borderId="45" xfId="0" applyFont="1" applyBorder="1" applyAlignment="1">
      <alignment wrapText="1"/>
    </xf>
    <xf numFmtId="0" fontId="22" fillId="0" borderId="11" xfId="0" applyFont="1" applyBorder="1" applyAlignment="1">
      <alignment horizontal="center" vertical="center" wrapText="1"/>
    </xf>
    <xf numFmtId="0" fontId="0" fillId="0" borderId="19" xfId="0" applyFont="1" applyBorder="1" applyAlignment="1">
      <alignment horizontal="center" vertical="center" wrapText="1"/>
    </xf>
    <xf numFmtId="0" fontId="12" fillId="0" borderId="25" xfId="0" applyFont="1" applyFill="1" applyBorder="1" applyAlignment="1">
      <alignment horizontal="center"/>
    </xf>
    <xf numFmtId="0" fontId="12" fillId="0" borderId="26" xfId="0" applyFont="1" applyFill="1" applyBorder="1" applyAlignment="1">
      <alignment horizontal="center"/>
    </xf>
    <xf numFmtId="0" fontId="12" fillId="0" borderId="13" xfId="0" applyFont="1" applyFill="1" applyBorder="1" applyAlignment="1">
      <alignment horizontal="center"/>
    </xf>
    <xf numFmtId="0" fontId="4" fillId="34" borderId="29" xfId="0" applyFont="1" applyFill="1" applyBorder="1" applyAlignment="1">
      <alignment horizontal="center" vertical="center" wrapText="1"/>
    </xf>
    <xf numFmtId="0" fontId="0" fillId="34" borderId="83" xfId="0" applyFill="1" applyBorder="1" applyAlignment="1">
      <alignment horizontal="center" vertical="center" wrapText="1"/>
    </xf>
    <xf numFmtId="0" fontId="0" fillId="34" borderId="30" xfId="0" applyFill="1" applyBorder="1" applyAlignment="1">
      <alignment horizontal="center" vertical="center" wrapText="1"/>
    </xf>
    <xf numFmtId="0" fontId="0" fillId="34" borderId="31" xfId="0" applyFill="1" applyBorder="1" applyAlignment="1">
      <alignment horizontal="center" vertical="center" wrapText="1"/>
    </xf>
    <xf numFmtId="0" fontId="0" fillId="34" borderId="28" xfId="0" applyFill="1" applyBorder="1" applyAlignment="1">
      <alignment horizontal="center" vertical="center" wrapText="1"/>
    </xf>
    <xf numFmtId="0" fontId="0" fillId="34" borderId="32" xfId="0" applyFill="1" applyBorder="1" applyAlignment="1">
      <alignment horizontal="center" vertical="center" wrapText="1"/>
    </xf>
    <xf numFmtId="0" fontId="19" fillId="0" borderId="53" xfId="0" applyFont="1" applyFill="1" applyBorder="1" applyAlignment="1">
      <alignment horizontal="center" vertical="center"/>
    </xf>
    <xf numFmtId="0" fontId="19" fillId="0" borderId="19" xfId="0" applyFont="1" applyFill="1" applyBorder="1" applyAlignment="1">
      <alignment horizontal="center" vertical="center"/>
    </xf>
    <xf numFmtId="0" fontId="21" fillId="33" borderId="26" xfId="0" applyFont="1" applyFill="1" applyBorder="1" applyAlignment="1">
      <alignment horizontal="center"/>
    </xf>
    <xf numFmtId="0" fontId="21" fillId="33" borderId="13" xfId="0" applyFont="1" applyFill="1" applyBorder="1" applyAlignment="1">
      <alignment horizontal="center"/>
    </xf>
    <xf numFmtId="0" fontId="4" fillId="34" borderId="83" xfId="0" applyFont="1" applyFill="1" applyBorder="1" applyAlignment="1">
      <alignment horizontal="center" vertical="center" wrapText="1"/>
    </xf>
    <xf numFmtId="0" fontId="4" fillId="34" borderId="30" xfId="0" applyFont="1" applyFill="1" applyBorder="1" applyAlignment="1">
      <alignment horizontal="center" vertical="center" wrapText="1"/>
    </xf>
    <xf numFmtId="0" fontId="4" fillId="34" borderId="31"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4" fillId="34" borderId="32" xfId="0" applyFont="1" applyFill="1" applyBorder="1" applyAlignment="1">
      <alignment horizontal="center" vertical="center" wrapText="1"/>
    </xf>
    <xf numFmtId="0" fontId="20" fillId="35" borderId="25" xfId="0" applyFont="1" applyFill="1" applyBorder="1" applyAlignment="1">
      <alignment horizontal="center" wrapText="1"/>
    </xf>
    <xf numFmtId="0" fontId="20" fillId="35" borderId="26" xfId="0" applyFont="1" applyFill="1" applyBorder="1" applyAlignment="1">
      <alignment horizontal="center" wrapText="1"/>
    </xf>
    <xf numFmtId="0" fontId="20" fillId="35" borderId="13" xfId="0" applyFont="1" applyFill="1" applyBorder="1" applyAlignment="1">
      <alignment horizontal="center" wrapText="1"/>
    </xf>
    <xf numFmtId="0" fontId="0" fillId="0" borderId="25" xfId="0" applyFont="1" applyBorder="1" applyAlignment="1">
      <alignment horizontal="center"/>
    </xf>
    <xf numFmtId="0" fontId="0" fillId="0" borderId="26" xfId="0" applyFont="1" applyBorder="1" applyAlignment="1">
      <alignment horizontal="center"/>
    </xf>
    <xf numFmtId="0" fontId="0" fillId="0" borderId="13" xfId="0" applyFont="1" applyBorder="1" applyAlignment="1">
      <alignment horizontal="center"/>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13" xfId="0" applyFont="1" applyBorder="1" applyAlignment="1">
      <alignment horizontal="center" vertical="center" wrapText="1"/>
    </xf>
    <xf numFmtId="0" fontId="0" fillId="0" borderId="53" xfId="0" applyFont="1" applyBorder="1" applyAlignment="1">
      <alignment horizontal="center" vertical="center" wrapText="1"/>
    </xf>
    <xf numFmtId="0" fontId="23" fillId="39" borderId="0" xfId="0" applyFont="1" applyFill="1" applyBorder="1" applyAlignment="1">
      <alignment wrapText="1"/>
    </xf>
    <xf numFmtId="0" fontId="0" fillId="0" borderId="36" xfId="0" applyFont="1" applyBorder="1" applyAlignment="1">
      <alignment wrapText="1"/>
    </xf>
    <xf numFmtId="0" fontId="0" fillId="0" borderId="37" xfId="0" applyFont="1" applyBorder="1" applyAlignment="1">
      <alignment wrapText="1"/>
    </xf>
    <xf numFmtId="0" fontId="11" fillId="0" borderId="44" xfId="0" applyFont="1" applyBorder="1" applyAlignment="1">
      <alignment wrapText="1"/>
    </xf>
    <xf numFmtId="0" fontId="11" fillId="0" borderId="45" xfId="0" applyFont="1" applyBorder="1" applyAlignment="1">
      <alignment wrapText="1"/>
    </xf>
    <xf numFmtId="49" fontId="15" fillId="0" borderId="47" xfId="0" applyNumberFormat="1" applyFont="1" applyBorder="1" applyAlignment="1">
      <alignment wrapText="1"/>
    </xf>
    <xf numFmtId="0" fontId="0" fillId="0" borderId="48" xfId="0" applyFont="1" applyBorder="1" applyAlignment="1">
      <alignment wrapText="1"/>
    </xf>
    <xf numFmtId="0" fontId="0" fillId="0" borderId="49" xfId="0" applyFont="1" applyBorder="1" applyAlignment="1">
      <alignment wrapText="1"/>
    </xf>
    <xf numFmtId="49" fontId="15" fillId="0" borderId="39" xfId="0" applyNumberFormat="1" applyFont="1" applyBorder="1" applyAlignment="1">
      <alignment wrapText="1"/>
    </xf>
    <xf numFmtId="0" fontId="0" fillId="0" borderId="40" xfId="0" applyFont="1" applyBorder="1" applyAlignment="1">
      <alignment wrapText="1"/>
    </xf>
    <xf numFmtId="0" fontId="0" fillId="0" borderId="41" xfId="0" applyFont="1" applyBorder="1" applyAlignment="1">
      <alignment wrapText="1"/>
    </xf>
    <xf numFmtId="0" fontId="6" fillId="0" borderId="50" xfId="0" applyFont="1" applyFill="1" applyBorder="1" applyAlignment="1">
      <alignment wrapText="1"/>
    </xf>
    <xf numFmtId="0" fontId="6" fillId="0" borderId="51" xfId="0" applyFont="1" applyBorder="1" applyAlignment="1">
      <alignment wrapText="1"/>
    </xf>
    <xf numFmtId="0" fontId="6" fillId="0" borderId="52" xfId="0" applyFont="1" applyBorder="1" applyAlignment="1">
      <alignment wrapText="1"/>
    </xf>
    <xf numFmtId="0" fontId="6" fillId="0" borderId="36" xfId="0" applyFont="1" applyBorder="1" applyAlignment="1">
      <alignment wrapText="1"/>
    </xf>
    <xf numFmtId="0" fontId="6" fillId="0" borderId="37" xfId="0" applyFont="1" applyBorder="1" applyAlignment="1">
      <alignment wrapText="1"/>
    </xf>
    <xf numFmtId="0" fontId="6" fillId="0" borderId="47" xfId="0" applyFont="1" applyBorder="1" applyAlignment="1">
      <alignment wrapText="1"/>
    </xf>
    <xf numFmtId="0" fontId="6" fillId="0" borderId="48" xfId="0" applyFont="1" applyBorder="1" applyAlignment="1">
      <alignment wrapText="1"/>
    </xf>
    <xf numFmtId="0" fontId="6" fillId="0" borderId="49" xfId="0" applyFont="1" applyBorder="1" applyAlignment="1">
      <alignment wrapText="1"/>
    </xf>
    <xf numFmtId="0" fontId="6" fillId="0" borderId="38" xfId="0" applyFont="1" applyFill="1" applyBorder="1" applyAlignment="1">
      <alignment wrapText="1"/>
    </xf>
    <xf numFmtId="49" fontId="12" fillId="34" borderId="25" xfId="0" applyNumberFormat="1" applyFont="1" applyFill="1" applyBorder="1" applyAlignment="1">
      <alignment horizontal="center" vertical="center" wrapText="1"/>
    </xf>
    <xf numFmtId="49" fontId="12" fillId="34" borderId="26" xfId="0" applyNumberFormat="1" applyFont="1" applyFill="1" applyBorder="1" applyAlignment="1">
      <alignment horizontal="center" vertical="center" wrapText="1"/>
    </xf>
    <xf numFmtId="49" fontId="12" fillId="34" borderId="13" xfId="0" applyNumberFormat="1" applyFont="1" applyFill="1" applyBorder="1" applyAlignment="1">
      <alignment horizontal="center" vertical="center" wrapText="1"/>
    </xf>
    <xf numFmtId="49" fontId="12" fillId="34" borderId="11" xfId="0" applyNumberFormat="1" applyFont="1" applyFill="1" applyBorder="1" applyAlignment="1">
      <alignment horizontal="center" vertical="center" wrapText="1"/>
    </xf>
    <xf numFmtId="0" fontId="0" fillId="0" borderId="26" xfId="0" applyBorder="1" applyAlignment="1">
      <alignment/>
    </xf>
    <xf numFmtId="0" fontId="9" fillId="0" borderId="0" xfId="0" applyFont="1" applyAlignment="1">
      <alignment horizontal="center" vertical="center" wrapText="1"/>
    </xf>
    <xf numFmtId="0" fontId="0" fillId="0" borderId="0" xfId="0" applyAlignment="1">
      <alignment horizontal="center" vertical="center" wrapText="1"/>
    </xf>
    <xf numFmtId="174" fontId="12" fillId="0" borderId="28" xfId="55" applyNumberFormat="1" applyFont="1" applyBorder="1" applyAlignment="1" applyProtection="1">
      <alignment horizontal="right" vertical="center" wrapText="1"/>
      <protection/>
    </xf>
    <xf numFmtId="0" fontId="0" fillId="0" borderId="28" xfId="0" applyBorder="1" applyAlignment="1">
      <alignment horizontal="right" vertical="center" wrapText="1"/>
    </xf>
    <xf numFmtId="0" fontId="12" fillId="34" borderId="11" xfId="0" applyFont="1" applyFill="1" applyBorder="1" applyAlignment="1">
      <alignment horizontal="center" vertical="center" wrapText="1"/>
    </xf>
    <xf numFmtId="0" fontId="12" fillId="34" borderId="25"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13" xfId="0" applyBorder="1" applyAlignment="1">
      <alignment horizontal="center" vertical="center" wrapText="1"/>
    </xf>
    <xf numFmtId="0" fontId="19" fillId="0" borderId="19" xfId="0" applyFont="1" applyBorder="1" applyAlignment="1">
      <alignment vertical="center" wrapText="1"/>
    </xf>
    <xf numFmtId="49" fontId="12" fillId="34" borderId="11" xfId="55" applyNumberFormat="1" applyFont="1" applyFill="1" applyBorder="1" applyAlignment="1">
      <alignment horizontal="center" vertical="center" wrapText="1"/>
    </xf>
    <xf numFmtId="49" fontId="12" fillId="34" borderId="53" xfId="55" applyNumberFormat="1" applyFont="1" applyFill="1" applyBorder="1" applyAlignment="1">
      <alignment horizontal="center" vertical="center" wrapText="1"/>
    </xf>
    <xf numFmtId="49" fontId="12" fillId="34" borderId="19" xfId="55" applyNumberFormat="1" applyFont="1" applyFill="1" applyBorder="1" applyAlignment="1">
      <alignment horizontal="center" vertical="center" wrapText="1"/>
    </xf>
    <xf numFmtId="49" fontId="12" fillId="0" borderId="25" xfId="55" applyNumberFormat="1" applyFont="1" applyBorder="1" applyAlignment="1" applyProtection="1">
      <alignment horizontal="center" vertical="center" wrapText="1"/>
      <protection/>
    </xf>
    <xf numFmtId="49" fontId="12" fillId="0" borderId="13" xfId="55" applyNumberFormat="1" applyFont="1" applyBorder="1" applyAlignment="1" applyProtection="1">
      <alignment horizontal="center" vertical="center" wrapText="1"/>
      <protection/>
    </xf>
    <xf numFmtId="49" fontId="12" fillId="0" borderId="11" xfId="55" applyNumberFormat="1" applyFont="1" applyBorder="1" applyAlignment="1">
      <alignment horizontal="center" vertical="center"/>
    </xf>
    <xf numFmtId="49" fontId="12" fillId="0" borderId="19" xfId="55" applyNumberFormat="1" applyFont="1" applyBorder="1" applyAlignment="1">
      <alignment horizontal="center" vertical="center"/>
    </xf>
    <xf numFmtId="49" fontId="12" fillId="0" borderId="11" xfId="0" applyNumberFormat="1" applyFont="1" applyBorder="1" applyAlignment="1" applyProtection="1">
      <alignment horizontal="center" vertical="center"/>
      <protection/>
    </xf>
    <xf numFmtId="49" fontId="12" fillId="0" borderId="53" xfId="0" applyNumberFormat="1" applyFont="1" applyBorder="1" applyAlignment="1" applyProtection="1">
      <alignment horizontal="center" vertical="center"/>
      <protection/>
    </xf>
    <xf numFmtId="49" fontId="12" fillId="0" borderId="19" xfId="0" applyNumberFormat="1" applyFont="1" applyBorder="1" applyAlignment="1" applyProtection="1">
      <alignment horizontal="center" vertical="center"/>
      <protection/>
    </xf>
    <xf numFmtId="49" fontId="12" fillId="0" borderId="11" xfId="0" applyNumberFormat="1" applyFont="1" applyBorder="1" applyAlignment="1" applyProtection="1">
      <alignment horizontal="center" vertical="center" wrapText="1"/>
      <protection/>
    </xf>
    <xf numFmtId="49" fontId="12" fillId="0" borderId="53" xfId="0" applyNumberFormat="1" applyFont="1" applyBorder="1" applyAlignment="1" applyProtection="1">
      <alignment horizontal="center" vertical="center" wrapText="1"/>
      <protection/>
    </xf>
    <xf numFmtId="49" fontId="12" fillId="0" borderId="19" xfId="0" applyNumberFormat="1" applyFont="1" applyBorder="1" applyAlignment="1" applyProtection="1">
      <alignment horizontal="center" vertical="center" wrapText="1"/>
      <protection/>
    </xf>
    <xf numFmtId="49" fontId="12" fillId="0" borderId="11" xfId="55" applyNumberFormat="1" applyFont="1" applyBorder="1" applyAlignment="1">
      <alignment horizontal="center" vertical="center" wrapText="1"/>
    </xf>
    <xf numFmtId="49" fontId="12" fillId="0" borderId="19" xfId="55" applyNumberFormat="1" applyFont="1" applyBorder="1" applyAlignment="1">
      <alignment horizontal="center" vertical="center" wrapText="1"/>
    </xf>
    <xf numFmtId="49" fontId="12" fillId="33" borderId="11" xfId="55" applyNumberFormat="1" applyFont="1" applyFill="1" applyBorder="1" applyAlignment="1" applyProtection="1">
      <alignment horizontal="center" vertical="center" wrapText="1"/>
      <protection/>
    </xf>
    <xf numFmtId="49" fontId="12" fillId="33" borderId="19" xfId="55" applyNumberFormat="1" applyFont="1" applyFill="1" applyBorder="1" applyAlignment="1" applyProtection="1">
      <alignment horizontal="center" vertical="center" wrapText="1"/>
      <protection/>
    </xf>
    <xf numFmtId="0" fontId="22" fillId="36" borderId="25" xfId="0" applyFont="1" applyFill="1" applyBorder="1" applyAlignment="1">
      <alignment vertical="center" wrapText="1"/>
    </xf>
    <xf numFmtId="0" fontId="22" fillId="36" borderId="26" xfId="0" applyFont="1" applyFill="1" applyBorder="1" applyAlignment="1">
      <alignment vertical="center" wrapText="1"/>
    </xf>
    <xf numFmtId="0" fontId="22" fillId="36" borderId="13" xfId="0" applyFont="1" applyFill="1" applyBorder="1" applyAlignment="1">
      <alignment vertical="center" wrapText="1"/>
    </xf>
    <xf numFmtId="49" fontId="12" fillId="0" borderId="26" xfId="55" applyNumberFormat="1" applyFont="1" applyBorder="1" applyAlignment="1" applyProtection="1">
      <alignment horizontal="center" vertical="center" wrapText="1"/>
      <protection/>
    </xf>
    <xf numFmtId="0" fontId="18" fillId="37" borderId="25" xfId="0" applyFont="1" applyFill="1" applyBorder="1" applyAlignment="1">
      <alignment vertical="center" wrapText="1"/>
    </xf>
    <xf numFmtId="0" fontId="18" fillId="37" borderId="26" xfId="0" applyFont="1" applyFill="1" applyBorder="1" applyAlignment="1">
      <alignment vertical="center" wrapText="1"/>
    </xf>
    <xf numFmtId="0" fontId="18" fillId="37" borderId="13" xfId="0" applyFont="1" applyFill="1" applyBorder="1" applyAlignment="1">
      <alignment vertical="center" wrapText="1"/>
    </xf>
    <xf numFmtId="0" fontId="12" fillId="35" borderId="25" xfId="0" applyFont="1" applyFill="1" applyBorder="1" applyAlignment="1">
      <alignment vertical="center" wrapText="1"/>
    </xf>
    <xf numFmtId="0" fontId="12" fillId="35" borderId="26" xfId="0" applyFont="1" applyFill="1" applyBorder="1" applyAlignment="1">
      <alignment vertical="center" wrapText="1"/>
    </xf>
    <xf numFmtId="0" fontId="12" fillId="35" borderId="13" xfId="0" applyFont="1" applyFill="1" applyBorder="1" applyAlignment="1">
      <alignment vertical="center" wrapText="1"/>
    </xf>
    <xf numFmtId="0" fontId="24" fillId="0" borderId="11" xfId="0" applyFont="1" applyBorder="1" applyAlignment="1">
      <alignment horizontal="center" vertical="center" wrapText="1"/>
    </xf>
    <xf numFmtId="0" fontId="24" fillId="0" borderId="19" xfId="0" applyFont="1" applyBorder="1" applyAlignment="1">
      <alignment horizontal="center" vertical="center" wrapText="1"/>
    </xf>
    <xf numFmtId="0" fontId="19" fillId="0" borderId="11" xfId="0" applyFont="1" applyBorder="1" applyAlignment="1">
      <alignment vertical="center" wrapText="1"/>
    </xf>
    <xf numFmtId="0" fontId="19" fillId="0" borderId="11" xfId="0" applyFont="1" applyBorder="1" applyAlignment="1">
      <alignment horizontal="center" vertical="center" wrapText="1"/>
    </xf>
    <xf numFmtId="0" fontId="19" fillId="0" borderId="19" xfId="0" applyFont="1" applyBorder="1" applyAlignment="1">
      <alignment horizontal="center" vertical="center" wrapText="1"/>
    </xf>
    <xf numFmtId="3" fontId="19" fillId="0" borderId="11" xfId="55" applyNumberFormat="1" applyFont="1" applyBorder="1" applyAlignment="1">
      <alignment horizontal="right" vertical="center" wrapText="1"/>
    </xf>
    <xf numFmtId="3" fontId="19" fillId="0" borderId="19" xfId="55" applyNumberFormat="1" applyFont="1" applyBorder="1" applyAlignment="1">
      <alignment horizontal="right" vertical="center" wrapText="1"/>
    </xf>
    <xf numFmtId="3" fontId="19" fillId="33" borderId="11" xfId="55" applyNumberFormat="1" applyFont="1" applyFill="1" applyBorder="1" applyAlignment="1">
      <alignment horizontal="right" vertical="center" wrapText="1"/>
    </xf>
    <xf numFmtId="3" fontId="19" fillId="33" borderId="19" xfId="55" applyNumberFormat="1" applyFont="1" applyFill="1" applyBorder="1" applyAlignment="1">
      <alignment horizontal="right" vertical="center" wrapText="1"/>
    </xf>
    <xf numFmtId="49" fontId="12" fillId="0" borderId="0" xfId="0" applyNumberFormat="1" applyFont="1" applyBorder="1" applyAlignment="1">
      <alignment vertical="center" wrapText="1"/>
    </xf>
    <xf numFmtId="0" fontId="12" fillId="0" borderId="0" xfId="0" applyFont="1" applyAlignment="1">
      <alignment wrapText="1"/>
    </xf>
    <xf numFmtId="49" fontId="19" fillId="0" borderId="0" xfId="0" applyNumberFormat="1" applyFont="1" applyFill="1" applyBorder="1" applyAlignment="1">
      <alignment vertical="center" wrapText="1"/>
    </xf>
    <xf numFmtId="3" fontId="12" fillId="0" borderId="28" xfId="0" applyNumberFormat="1" applyFont="1" applyBorder="1" applyAlignment="1">
      <alignment horizontal="right" vertical="center" wrapText="1"/>
    </xf>
    <xf numFmtId="3" fontId="0" fillId="0" borderId="28" xfId="0" applyNumberFormat="1" applyBorder="1" applyAlignment="1">
      <alignment horizontal="right" vertical="center" wrapText="1"/>
    </xf>
    <xf numFmtId="0" fontId="12" fillId="0" borderId="43" xfId="0" applyFont="1" applyBorder="1" applyAlignment="1">
      <alignment vertical="center" wrapText="1"/>
    </xf>
    <xf numFmtId="0" fontId="12" fillId="0" borderId="45" xfId="0" applyFont="1" applyBorder="1" applyAlignment="1">
      <alignment vertical="center" wrapText="1"/>
    </xf>
    <xf numFmtId="3" fontId="19" fillId="0" borderId="25" xfId="0" applyNumberFormat="1" applyFont="1" applyBorder="1" applyAlignment="1">
      <alignment vertical="center" wrapText="1"/>
    </xf>
    <xf numFmtId="3" fontId="19" fillId="0" borderId="26" xfId="0" applyNumberFormat="1" applyFont="1" applyBorder="1" applyAlignment="1">
      <alignment vertical="center" wrapText="1"/>
    </xf>
    <xf numFmtId="3" fontId="19" fillId="0" borderId="13" xfId="0" applyNumberFormat="1" applyFont="1" applyBorder="1" applyAlignment="1">
      <alignment vertical="center" wrapText="1"/>
    </xf>
    <xf numFmtId="3" fontId="19" fillId="0" borderId="63" xfId="0" applyNumberFormat="1" applyFont="1" applyBorder="1" applyAlignment="1">
      <alignment vertical="center" wrapText="1"/>
    </xf>
    <xf numFmtId="3" fontId="19" fillId="0" borderId="56" xfId="0" applyNumberFormat="1" applyFont="1" applyBorder="1" applyAlignment="1">
      <alignment vertical="center" wrapText="1"/>
    </xf>
    <xf numFmtId="3" fontId="19" fillId="0" borderId="14" xfId="0" applyNumberFormat="1" applyFont="1" applyBorder="1" applyAlignment="1">
      <alignment vertical="center" wrapText="1"/>
    </xf>
    <xf numFmtId="3" fontId="22" fillId="0" borderId="77" xfId="0" applyNumberFormat="1" applyFont="1" applyBorder="1" applyAlignment="1">
      <alignment vertical="center" wrapText="1"/>
    </xf>
    <xf numFmtId="3" fontId="22" fillId="0" borderId="82" xfId="0" applyNumberFormat="1" applyFont="1" applyBorder="1" applyAlignment="1">
      <alignment vertical="center" wrapText="1"/>
    </xf>
    <xf numFmtId="3" fontId="22" fillId="0" borderId="17" xfId="0" applyNumberFormat="1" applyFont="1" applyBorder="1" applyAlignment="1">
      <alignment vertical="center" wrapText="1"/>
    </xf>
    <xf numFmtId="3" fontId="12" fillId="0" borderId="31" xfId="0" applyNumberFormat="1" applyFont="1" applyBorder="1" applyAlignment="1">
      <alignment horizontal="center" vertical="center" wrapText="1"/>
    </xf>
    <xf numFmtId="3" fontId="12" fillId="0" borderId="28" xfId="0" applyNumberFormat="1" applyFont="1" applyBorder="1" applyAlignment="1">
      <alignment horizontal="center" vertical="center" wrapText="1"/>
    </xf>
    <xf numFmtId="3" fontId="12" fillId="0" borderId="32" xfId="0" applyNumberFormat="1" applyFont="1" applyBorder="1" applyAlignment="1">
      <alignment horizontal="center" vertical="center" wrapText="1"/>
    </xf>
    <xf numFmtId="3" fontId="19" fillId="0" borderId="77" xfId="0" applyNumberFormat="1" applyFont="1" applyBorder="1" applyAlignment="1">
      <alignment vertical="center" wrapText="1"/>
    </xf>
    <xf numFmtId="3" fontId="19" fillId="0" borderId="82" xfId="0" applyNumberFormat="1" applyFont="1" applyBorder="1" applyAlignment="1">
      <alignment vertical="center" wrapText="1"/>
    </xf>
    <xf numFmtId="3" fontId="19" fillId="0" borderId="17" xfId="0" applyNumberFormat="1" applyFont="1" applyBorder="1" applyAlignment="1">
      <alignment vertical="center" wrapText="1"/>
    </xf>
    <xf numFmtId="3" fontId="19" fillId="0" borderId="77" xfId="0" applyNumberFormat="1" applyFont="1" applyBorder="1" applyAlignment="1">
      <alignment horizontal="left" vertical="center" wrapText="1"/>
    </xf>
    <xf numFmtId="3" fontId="19" fillId="0" borderId="82" xfId="0" applyNumberFormat="1" applyFont="1" applyBorder="1" applyAlignment="1">
      <alignment horizontal="left" vertical="center" wrapText="1"/>
    </xf>
    <xf numFmtId="3" fontId="19" fillId="0" borderId="17" xfId="0" applyNumberFormat="1" applyFont="1" applyBorder="1" applyAlignment="1">
      <alignment horizontal="left" vertical="center" wrapText="1"/>
    </xf>
    <xf numFmtId="3" fontId="12" fillId="0" borderId="63" xfId="0" applyNumberFormat="1" applyFont="1" applyBorder="1" applyAlignment="1">
      <alignment horizontal="center" vertical="center" wrapText="1"/>
    </xf>
    <xf numFmtId="3" fontId="12" fillId="0" borderId="64" xfId="0" applyNumberFormat="1" applyFont="1" applyBorder="1" applyAlignment="1">
      <alignment horizontal="center" vertical="center" wrapText="1"/>
    </xf>
    <xf numFmtId="3" fontId="12" fillId="0" borderId="87" xfId="0" applyNumberFormat="1" applyFont="1" applyBorder="1" applyAlignment="1">
      <alignment horizontal="center" vertical="center" wrapText="1"/>
    </xf>
    <xf numFmtId="3" fontId="12" fillId="0" borderId="57" xfId="0" applyNumberFormat="1" applyFont="1" applyBorder="1" applyAlignment="1">
      <alignment horizontal="center" vertical="center" wrapText="1"/>
    </xf>
    <xf numFmtId="3" fontId="19" fillId="0" borderId="78" xfId="0" applyNumberFormat="1" applyFont="1" applyBorder="1" applyAlignment="1">
      <alignment horizontal="left" vertical="center" wrapText="1"/>
    </xf>
    <xf numFmtId="3" fontId="19" fillId="0" borderId="84" xfId="0" applyNumberFormat="1" applyFont="1" applyBorder="1" applyAlignment="1">
      <alignment horizontal="left" vertical="center" wrapText="1"/>
    </xf>
    <xf numFmtId="3" fontId="19" fillId="0" borderId="21" xfId="0" applyNumberFormat="1" applyFont="1" applyBorder="1" applyAlignment="1">
      <alignment horizontal="left" vertical="center" wrapText="1"/>
    </xf>
    <xf numFmtId="0" fontId="12" fillId="0" borderId="43" xfId="0" applyFont="1"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18" fillId="0" borderId="35" xfId="0" applyFont="1" applyBorder="1" applyAlignment="1">
      <alignment vertical="center" wrapText="1"/>
    </xf>
    <xf numFmtId="0" fontId="27" fillId="0" borderId="33" xfId="0" applyFont="1" applyBorder="1" applyAlignment="1">
      <alignment vertical="center" wrapText="1"/>
    </xf>
    <xf numFmtId="0" fontId="27" fillId="0" borderId="34" xfId="0" applyFont="1" applyBorder="1" applyAlignment="1">
      <alignment vertical="center" wrapText="1"/>
    </xf>
    <xf numFmtId="0" fontId="28" fillId="0" borderId="50" xfId="0" applyFont="1" applyBorder="1" applyAlignment="1">
      <alignment vertical="center" wrapText="1"/>
    </xf>
    <xf numFmtId="0" fontId="28" fillId="0" borderId="51" xfId="0" applyFont="1" applyBorder="1" applyAlignment="1">
      <alignment vertical="center" wrapText="1"/>
    </xf>
    <xf numFmtId="0" fontId="29" fillId="0" borderId="51" xfId="0" applyFont="1" applyBorder="1" applyAlignment="1">
      <alignment vertical="center" wrapText="1"/>
    </xf>
    <xf numFmtId="0" fontId="29" fillId="0" borderId="52" xfId="0" applyFont="1" applyBorder="1" applyAlignment="1">
      <alignment vertical="center" wrapText="1"/>
    </xf>
    <xf numFmtId="0" fontId="12" fillId="0" borderId="32"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19"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43" xfId="0" applyFont="1" applyBorder="1" applyAlignment="1">
      <alignment vertical="center" wrapText="1"/>
    </xf>
    <xf numFmtId="0" fontId="28" fillId="0" borderId="44" xfId="0" applyFont="1" applyBorder="1" applyAlignment="1">
      <alignment vertical="center" wrapText="1"/>
    </xf>
    <xf numFmtId="0" fontId="29" fillId="0" borderId="44" xfId="0" applyFont="1" applyBorder="1" applyAlignment="1">
      <alignment vertical="center" wrapText="1"/>
    </xf>
    <xf numFmtId="0" fontId="29" fillId="0" borderId="45" xfId="0" applyFont="1" applyBorder="1" applyAlignment="1">
      <alignment vertical="center" wrapText="1"/>
    </xf>
    <xf numFmtId="0" fontId="12" fillId="0" borderId="14" xfId="0" applyFont="1" applyBorder="1" applyAlignment="1">
      <alignment horizontal="center" vertical="center" wrapText="1"/>
    </xf>
    <xf numFmtId="0" fontId="12" fillId="0" borderId="21" xfId="0" applyFont="1" applyBorder="1" applyAlignment="1">
      <alignment horizontal="center" vertical="center" wrapText="1"/>
    </xf>
    <xf numFmtId="0" fontId="18" fillId="0" borderId="25" xfId="0" applyFont="1" applyBorder="1" applyAlignment="1">
      <alignment horizontal="center" vertical="center" wrapText="1"/>
    </xf>
    <xf numFmtId="0" fontId="28" fillId="0" borderId="61" xfId="0" applyFont="1" applyBorder="1" applyAlignment="1">
      <alignment vertical="center" wrapText="1"/>
    </xf>
    <xf numFmtId="0" fontId="28" fillId="0" borderId="58" xfId="0" applyFont="1" applyBorder="1" applyAlignment="1">
      <alignment vertical="center" wrapText="1"/>
    </xf>
    <xf numFmtId="0" fontId="29" fillId="0" borderId="58" xfId="0" applyFont="1" applyBorder="1" applyAlignment="1">
      <alignment vertical="center" wrapText="1"/>
    </xf>
    <xf numFmtId="0" fontId="29" fillId="0" borderId="62" xfId="0" applyFont="1" applyBorder="1" applyAlignment="1">
      <alignment vertical="center" wrapText="1"/>
    </xf>
    <xf numFmtId="0" fontId="18" fillId="0" borderId="25" xfId="0" applyFont="1" applyBorder="1" applyAlignment="1">
      <alignment vertical="center" wrapText="1"/>
    </xf>
    <xf numFmtId="0" fontId="18" fillId="0" borderId="26" xfId="0" applyFont="1" applyBorder="1" applyAlignment="1">
      <alignment vertical="center" wrapText="1"/>
    </xf>
    <xf numFmtId="0" fontId="18" fillId="0" borderId="13" xfId="0" applyFont="1" applyBorder="1" applyAlignment="1">
      <alignment vertical="center" wrapText="1"/>
    </xf>
    <xf numFmtId="0" fontId="18" fillId="0" borderId="13"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29" fillId="0" borderId="44" xfId="0" applyFont="1" applyBorder="1" applyAlignment="1">
      <alignment vertical="center" wrapText="1"/>
    </xf>
    <xf numFmtId="0" fontId="29" fillId="0" borderId="45" xfId="0" applyFont="1" applyBorder="1" applyAlignment="1">
      <alignment vertical="center" wrapText="1"/>
    </xf>
    <xf numFmtId="0" fontId="27" fillId="0" borderId="33" xfId="0" applyFont="1" applyBorder="1" applyAlignment="1">
      <alignment vertical="center" wrapText="1"/>
    </xf>
    <xf numFmtId="0" fontId="27" fillId="0" borderId="34" xfId="0" applyFont="1" applyBorder="1" applyAlignment="1">
      <alignment vertical="center" wrapText="1"/>
    </xf>
    <xf numFmtId="0" fontId="29" fillId="0" borderId="58" xfId="0" applyFont="1" applyBorder="1" applyAlignment="1">
      <alignment vertical="center" wrapText="1"/>
    </xf>
    <xf numFmtId="0" fontId="29" fillId="0" borderId="62" xfId="0" applyFont="1" applyBorder="1" applyAlignment="1">
      <alignment vertical="center" wrapText="1"/>
    </xf>
    <xf numFmtId="0" fontId="29" fillId="0" borderId="51" xfId="0" applyFont="1" applyBorder="1" applyAlignment="1">
      <alignment vertical="center" wrapText="1"/>
    </xf>
    <xf numFmtId="0" fontId="29" fillId="0" borderId="52" xfId="0" applyFont="1" applyBorder="1" applyAlignment="1">
      <alignment vertical="center" wrapText="1"/>
    </xf>
    <xf numFmtId="0" fontId="12" fillId="0" borderId="0" xfId="0" applyFont="1" applyAlignment="1">
      <alignment vertical="center" wrapText="1"/>
    </xf>
    <xf numFmtId="0" fontId="0" fillId="0" borderId="0" xfId="0" applyAlignment="1">
      <alignment vertical="center" wrapText="1"/>
    </xf>
    <xf numFmtId="3" fontId="12" fillId="0" borderId="62" xfId="0" applyNumberFormat="1" applyFont="1" applyBorder="1" applyAlignment="1">
      <alignment horizontal="center" vertical="center" wrapText="1"/>
    </xf>
    <xf numFmtId="0" fontId="22" fillId="0" borderId="13"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0" xfId="0" applyFont="1" applyAlignment="1">
      <alignment vertical="center" wrapText="1"/>
    </xf>
    <xf numFmtId="49" fontId="22" fillId="0" borderId="0" xfId="0" applyNumberFormat="1" applyFont="1" applyAlignment="1">
      <alignment horizontal="center" vertical="center" wrapText="1"/>
    </xf>
    <xf numFmtId="49" fontId="19" fillId="0" borderId="0" xfId="0" applyNumberFormat="1" applyFont="1" applyAlignment="1">
      <alignment horizontal="center" vertical="center" wrapText="1"/>
    </xf>
    <xf numFmtId="49" fontId="19" fillId="0" borderId="77" xfId="0" applyNumberFormat="1" applyFont="1" applyBorder="1" applyAlignment="1">
      <alignment horizontal="left" vertical="center" wrapText="1"/>
    </xf>
    <xf numFmtId="49" fontId="19" fillId="0" borderId="82" xfId="0" applyNumberFormat="1" applyFont="1" applyBorder="1" applyAlignment="1">
      <alignment horizontal="left" vertical="center" wrapText="1"/>
    </xf>
    <xf numFmtId="49" fontId="19" fillId="0" borderId="17" xfId="0" applyNumberFormat="1" applyFont="1" applyBorder="1" applyAlignment="1">
      <alignment horizontal="left" vertical="center" wrapText="1"/>
    </xf>
    <xf numFmtId="49" fontId="19" fillId="0" borderId="78" xfId="0" applyNumberFormat="1" applyFont="1" applyBorder="1" applyAlignment="1">
      <alignment horizontal="left" vertical="center" wrapText="1"/>
    </xf>
    <xf numFmtId="49" fontId="19" fillId="0" borderId="84" xfId="0" applyNumberFormat="1" applyFont="1" applyBorder="1" applyAlignment="1">
      <alignment horizontal="left" vertical="center" wrapText="1"/>
    </xf>
    <xf numFmtId="49" fontId="19" fillId="0" borderId="21" xfId="0" applyNumberFormat="1" applyFont="1" applyBorder="1" applyAlignment="1">
      <alignment horizontal="left" vertical="center" wrapText="1"/>
    </xf>
    <xf numFmtId="0" fontId="22" fillId="0" borderId="12"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0" xfId="0" applyFont="1" applyBorder="1" applyAlignment="1">
      <alignment horizontal="center" vertical="center" wrapText="1"/>
    </xf>
    <xf numFmtId="0" fontId="22" fillId="0" borderId="15" xfId="0" applyFont="1" applyBorder="1" applyAlignment="1">
      <alignment horizontal="center" vertical="center" wrapText="1"/>
    </xf>
    <xf numFmtId="0" fontId="14" fillId="0" borderId="0" xfId="0" applyFont="1" applyAlignment="1">
      <alignment horizontal="center" vertical="center" wrapText="1"/>
    </xf>
    <xf numFmtId="0" fontId="1" fillId="0" borderId="0" xfId="0" applyFont="1" applyFill="1" applyAlignment="1">
      <alignment vertical="center" wrapText="1"/>
    </xf>
    <xf numFmtId="0" fontId="1" fillId="0" borderId="0" xfId="0" applyFont="1" applyAlignment="1">
      <alignment vertical="center" wrapText="1"/>
    </xf>
    <xf numFmtId="0" fontId="3" fillId="0" borderId="11" xfId="0" applyFont="1" applyBorder="1" applyAlignment="1">
      <alignment horizontal="center" vertical="center" wrapText="1"/>
    </xf>
    <xf numFmtId="0" fontId="3" fillId="0" borderId="53" xfId="0" applyFont="1" applyBorder="1" applyAlignment="1">
      <alignment vertical="center" wrapText="1"/>
    </xf>
    <xf numFmtId="0" fontId="3" fillId="0" borderId="19" xfId="0" applyFont="1" applyBorder="1" applyAlignment="1">
      <alignment vertical="center" wrapText="1"/>
    </xf>
    <xf numFmtId="0" fontId="1" fillId="0" borderId="83"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3" xfId="0" applyFont="1" applyBorder="1" applyAlignment="1">
      <alignment horizontal="center" vertical="center" wrapText="1"/>
    </xf>
    <xf numFmtId="0" fontId="3" fillId="0" borderId="11" xfId="0" applyFont="1" applyBorder="1" applyAlignment="1">
      <alignment vertical="center" wrapText="1"/>
    </xf>
    <xf numFmtId="0" fontId="13" fillId="0" borderId="11" xfId="0" applyFont="1" applyBorder="1" applyAlignment="1">
      <alignment vertical="center" wrapText="1"/>
    </xf>
    <xf numFmtId="0" fontId="14" fillId="0" borderId="0" xfId="0" applyFont="1" applyAlignment="1">
      <alignment horizontal="center" vertical="center" wrapText="1"/>
    </xf>
    <xf numFmtId="0" fontId="1" fillId="0" borderId="83"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Fill="1" applyAlignment="1">
      <alignment vertical="center" wrapText="1"/>
    </xf>
    <xf numFmtId="0" fontId="1" fillId="0" borderId="0" xfId="0" applyFont="1" applyAlignment="1">
      <alignmen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sp>
      <xdr:nvSpPr>
        <xdr:cNvPr id="1"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7"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8"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9"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0"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1"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2"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3"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4"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5"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6"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7"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8"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9"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0"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1"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2"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3"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4"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5"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6"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7"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8"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9"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0"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1"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2"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3"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4"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5"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6"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7"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8"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9"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0"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41"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42"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43"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4"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5"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46"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47"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48"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9"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0"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51"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52"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53"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54"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5"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56"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57"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58"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59"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60"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1"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62"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3"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64"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65"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6"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PROENIN</a:t>
          </a:r>
        </a:p>
      </xdr:txBody>
    </xdr:sp>
    <xdr:clientData/>
  </xdr:twoCellAnchor>
  <xdr:twoCellAnchor>
    <xdr:from>
      <xdr:col>6</xdr:col>
      <xdr:colOff>0</xdr:colOff>
      <xdr:row>0</xdr:row>
      <xdr:rowOff>0</xdr:rowOff>
    </xdr:from>
    <xdr:to>
      <xdr:col>6</xdr:col>
      <xdr:colOff>0</xdr:colOff>
      <xdr:row>0</xdr:row>
      <xdr:rowOff>0</xdr:rowOff>
    </xdr:to>
    <xdr:sp>
      <xdr:nvSpPr>
        <xdr:cNvPr id="67"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8"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69"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0"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71"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72"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3"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4"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75"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76"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7"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8"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0</xdr:colOff>
      <xdr:row>0</xdr:row>
      <xdr:rowOff>0</xdr:rowOff>
    </xdr:to>
    <xdr:sp>
      <xdr:nvSpPr>
        <xdr:cNvPr id="1" name="Text 1"/>
        <xdr:cNvSpPr txBox="1">
          <a:spLocks noChangeArrowheads="1"/>
        </xdr:cNvSpPr>
      </xdr:nvSpPr>
      <xdr:spPr>
        <a:xfrm>
          <a:off x="847725" y="0"/>
          <a:ext cx="3619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5</xdr:col>
      <xdr:colOff>0</xdr:colOff>
      <xdr:row>0</xdr:row>
      <xdr:rowOff>0</xdr:rowOff>
    </xdr:from>
    <xdr:to>
      <xdr:col>5</xdr:col>
      <xdr:colOff>0</xdr:colOff>
      <xdr:row>0</xdr:row>
      <xdr:rowOff>0</xdr:rowOff>
    </xdr:to>
    <xdr:sp>
      <xdr:nvSpPr>
        <xdr:cNvPr id="2" name="Text 3"/>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9</xdr:col>
      <xdr:colOff>0</xdr:colOff>
      <xdr:row>0</xdr:row>
      <xdr:rowOff>0</xdr:rowOff>
    </xdr:from>
    <xdr:to>
      <xdr:col>10</xdr:col>
      <xdr:colOff>0</xdr:colOff>
      <xdr:row>0</xdr:row>
      <xdr:rowOff>0</xdr:rowOff>
    </xdr:to>
    <xdr:sp>
      <xdr:nvSpPr>
        <xdr:cNvPr id="3" name="Text 4"/>
        <xdr:cNvSpPr txBox="1">
          <a:spLocks noChangeArrowheads="1"/>
        </xdr:cNvSpPr>
      </xdr:nvSpPr>
      <xdr:spPr>
        <a:xfrm>
          <a:off x="9667875" y="0"/>
          <a:ext cx="7239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5</xdr:col>
      <xdr:colOff>0</xdr:colOff>
      <xdr:row>0</xdr:row>
      <xdr:rowOff>0</xdr:rowOff>
    </xdr:from>
    <xdr:to>
      <xdr:col>5</xdr:col>
      <xdr:colOff>0</xdr:colOff>
      <xdr:row>0</xdr:row>
      <xdr:rowOff>0</xdr:rowOff>
    </xdr:to>
    <xdr:sp>
      <xdr:nvSpPr>
        <xdr:cNvPr id="4" name="Text 5"/>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5</xdr:col>
      <xdr:colOff>0</xdr:colOff>
      <xdr:row>0</xdr:row>
      <xdr:rowOff>0</xdr:rowOff>
    </xdr:from>
    <xdr:to>
      <xdr:col>5</xdr:col>
      <xdr:colOff>0</xdr:colOff>
      <xdr:row>0</xdr:row>
      <xdr:rowOff>0</xdr:rowOff>
    </xdr:to>
    <xdr:sp>
      <xdr:nvSpPr>
        <xdr:cNvPr id="5" name="Text 6"/>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1</xdr:col>
      <xdr:colOff>0</xdr:colOff>
      <xdr:row>0</xdr:row>
      <xdr:rowOff>0</xdr:rowOff>
    </xdr:from>
    <xdr:to>
      <xdr:col>2</xdr:col>
      <xdr:colOff>0</xdr:colOff>
      <xdr:row>0</xdr:row>
      <xdr:rowOff>0</xdr:rowOff>
    </xdr:to>
    <xdr:sp>
      <xdr:nvSpPr>
        <xdr:cNvPr id="6" name="Text 1"/>
        <xdr:cNvSpPr txBox="1">
          <a:spLocks noChangeArrowheads="1"/>
        </xdr:cNvSpPr>
      </xdr:nvSpPr>
      <xdr:spPr>
        <a:xfrm>
          <a:off x="847725" y="0"/>
          <a:ext cx="3619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5</xdr:col>
      <xdr:colOff>0</xdr:colOff>
      <xdr:row>0</xdr:row>
      <xdr:rowOff>0</xdr:rowOff>
    </xdr:from>
    <xdr:to>
      <xdr:col>5</xdr:col>
      <xdr:colOff>0</xdr:colOff>
      <xdr:row>0</xdr:row>
      <xdr:rowOff>0</xdr:rowOff>
    </xdr:to>
    <xdr:sp>
      <xdr:nvSpPr>
        <xdr:cNvPr id="7" name="Text 3"/>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9</xdr:col>
      <xdr:colOff>0</xdr:colOff>
      <xdr:row>0</xdr:row>
      <xdr:rowOff>0</xdr:rowOff>
    </xdr:from>
    <xdr:to>
      <xdr:col>10</xdr:col>
      <xdr:colOff>0</xdr:colOff>
      <xdr:row>0</xdr:row>
      <xdr:rowOff>0</xdr:rowOff>
    </xdr:to>
    <xdr:sp>
      <xdr:nvSpPr>
        <xdr:cNvPr id="8" name="Text 4"/>
        <xdr:cNvSpPr txBox="1">
          <a:spLocks noChangeArrowheads="1"/>
        </xdr:cNvSpPr>
      </xdr:nvSpPr>
      <xdr:spPr>
        <a:xfrm>
          <a:off x="9667875" y="0"/>
          <a:ext cx="7239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5</xdr:col>
      <xdr:colOff>0</xdr:colOff>
      <xdr:row>0</xdr:row>
      <xdr:rowOff>0</xdr:rowOff>
    </xdr:from>
    <xdr:to>
      <xdr:col>5</xdr:col>
      <xdr:colOff>0</xdr:colOff>
      <xdr:row>0</xdr:row>
      <xdr:rowOff>0</xdr:rowOff>
    </xdr:to>
    <xdr:sp>
      <xdr:nvSpPr>
        <xdr:cNvPr id="9" name="Text 5"/>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5</xdr:col>
      <xdr:colOff>0</xdr:colOff>
      <xdr:row>0</xdr:row>
      <xdr:rowOff>0</xdr:rowOff>
    </xdr:from>
    <xdr:to>
      <xdr:col>5</xdr:col>
      <xdr:colOff>0</xdr:colOff>
      <xdr:row>0</xdr:row>
      <xdr:rowOff>0</xdr:rowOff>
    </xdr:to>
    <xdr:sp>
      <xdr:nvSpPr>
        <xdr:cNvPr id="10" name="Text 6"/>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1</xdr:col>
      <xdr:colOff>0</xdr:colOff>
      <xdr:row>0</xdr:row>
      <xdr:rowOff>0</xdr:rowOff>
    </xdr:from>
    <xdr:to>
      <xdr:col>2</xdr:col>
      <xdr:colOff>0</xdr:colOff>
      <xdr:row>0</xdr:row>
      <xdr:rowOff>0</xdr:rowOff>
    </xdr:to>
    <xdr:sp>
      <xdr:nvSpPr>
        <xdr:cNvPr id="11" name="Text 1"/>
        <xdr:cNvSpPr txBox="1">
          <a:spLocks noChangeArrowheads="1"/>
        </xdr:cNvSpPr>
      </xdr:nvSpPr>
      <xdr:spPr>
        <a:xfrm>
          <a:off x="847725" y="0"/>
          <a:ext cx="3619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5</xdr:col>
      <xdr:colOff>0</xdr:colOff>
      <xdr:row>0</xdr:row>
      <xdr:rowOff>0</xdr:rowOff>
    </xdr:from>
    <xdr:to>
      <xdr:col>5</xdr:col>
      <xdr:colOff>0</xdr:colOff>
      <xdr:row>0</xdr:row>
      <xdr:rowOff>0</xdr:rowOff>
    </xdr:to>
    <xdr:sp>
      <xdr:nvSpPr>
        <xdr:cNvPr id="12" name="Text 3"/>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9</xdr:col>
      <xdr:colOff>0</xdr:colOff>
      <xdr:row>0</xdr:row>
      <xdr:rowOff>0</xdr:rowOff>
    </xdr:from>
    <xdr:to>
      <xdr:col>10</xdr:col>
      <xdr:colOff>0</xdr:colOff>
      <xdr:row>0</xdr:row>
      <xdr:rowOff>0</xdr:rowOff>
    </xdr:to>
    <xdr:sp>
      <xdr:nvSpPr>
        <xdr:cNvPr id="13" name="Text 4"/>
        <xdr:cNvSpPr txBox="1">
          <a:spLocks noChangeArrowheads="1"/>
        </xdr:cNvSpPr>
      </xdr:nvSpPr>
      <xdr:spPr>
        <a:xfrm>
          <a:off x="9667875" y="0"/>
          <a:ext cx="7239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5</xdr:col>
      <xdr:colOff>0</xdr:colOff>
      <xdr:row>0</xdr:row>
      <xdr:rowOff>0</xdr:rowOff>
    </xdr:from>
    <xdr:to>
      <xdr:col>5</xdr:col>
      <xdr:colOff>0</xdr:colOff>
      <xdr:row>0</xdr:row>
      <xdr:rowOff>0</xdr:rowOff>
    </xdr:to>
    <xdr:sp>
      <xdr:nvSpPr>
        <xdr:cNvPr id="14" name="Text 5"/>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5</xdr:col>
      <xdr:colOff>0</xdr:colOff>
      <xdr:row>0</xdr:row>
      <xdr:rowOff>0</xdr:rowOff>
    </xdr:from>
    <xdr:to>
      <xdr:col>5</xdr:col>
      <xdr:colOff>0</xdr:colOff>
      <xdr:row>0</xdr:row>
      <xdr:rowOff>0</xdr:rowOff>
    </xdr:to>
    <xdr:sp>
      <xdr:nvSpPr>
        <xdr:cNvPr id="15" name="Text 6"/>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1</xdr:col>
      <xdr:colOff>0</xdr:colOff>
      <xdr:row>0</xdr:row>
      <xdr:rowOff>0</xdr:rowOff>
    </xdr:from>
    <xdr:to>
      <xdr:col>2</xdr:col>
      <xdr:colOff>0</xdr:colOff>
      <xdr:row>0</xdr:row>
      <xdr:rowOff>0</xdr:rowOff>
    </xdr:to>
    <xdr:sp>
      <xdr:nvSpPr>
        <xdr:cNvPr id="16" name="Text 1"/>
        <xdr:cNvSpPr txBox="1">
          <a:spLocks noChangeArrowheads="1"/>
        </xdr:cNvSpPr>
      </xdr:nvSpPr>
      <xdr:spPr>
        <a:xfrm>
          <a:off x="847725" y="0"/>
          <a:ext cx="3619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5</xdr:col>
      <xdr:colOff>0</xdr:colOff>
      <xdr:row>0</xdr:row>
      <xdr:rowOff>0</xdr:rowOff>
    </xdr:from>
    <xdr:to>
      <xdr:col>5</xdr:col>
      <xdr:colOff>0</xdr:colOff>
      <xdr:row>0</xdr:row>
      <xdr:rowOff>0</xdr:rowOff>
    </xdr:to>
    <xdr:sp>
      <xdr:nvSpPr>
        <xdr:cNvPr id="17" name="Text 3"/>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9</xdr:col>
      <xdr:colOff>0</xdr:colOff>
      <xdr:row>0</xdr:row>
      <xdr:rowOff>0</xdr:rowOff>
    </xdr:from>
    <xdr:to>
      <xdr:col>10</xdr:col>
      <xdr:colOff>0</xdr:colOff>
      <xdr:row>0</xdr:row>
      <xdr:rowOff>0</xdr:rowOff>
    </xdr:to>
    <xdr:sp>
      <xdr:nvSpPr>
        <xdr:cNvPr id="18" name="Text 4"/>
        <xdr:cNvSpPr txBox="1">
          <a:spLocks noChangeArrowheads="1"/>
        </xdr:cNvSpPr>
      </xdr:nvSpPr>
      <xdr:spPr>
        <a:xfrm>
          <a:off x="9667875" y="0"/>
          <a:ext cx="7239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5</xdr:col>
      <xdr:colOff>0</xdr:colOff>
      <xdr:row>0</xdr:row>
      <xdr:rowOff>0</xdr:rowOff>
    </xdr:from>
    <xdr:to>
      <xdr:col>5</xdr:col>
      <xdr:colOff>0</xdr:colOff>
      <xdr:row>0</xdr:row>
      <xdr:rowOff>0</xdr:rowOff>
    </xdr:to>
    <xdr:sp>
      <xdr:nvSpPr>
        <xdr:cNvPr id="19" name="Text 5"/>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5</xdr:col>
      <xdr:colOff>0</xdr:colOff>
      <xdr:row>0</xdr:row>
      <xdr:rowOff>0</xdr:rowOff>
    </xdr:from>
    <xdr:to>
      <xdr:col>5</xdr:col>
      <xdr:colOff>0</xdr:colOff>
      <xdr:row>0</xdr:row>
      <xdr:rowOff>0</xdr:rowOff>
    </xdr:to>
    <xdr:sp>
      <xdr:nvSpPr>
        <xdr:cNvPr id="20" name="Text 6"/>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1</xdr:col>
      <xdr:colOff>0</xdr:colOff>
      <xdr:row>0</xdr:row>
      <xdr:rowOff>0</xdr:rowOff>
    </xdr:from>
    <xdr:to>
      <xdr:col>2</xdr:col>
      <xdr:colOff>0</xdr:colOff>
      <xdr:row>0</xdr:row>
      <xdr:rowOff>0</xdr:rowOff>
    </xdr:to>
    <xdr:sp>
      <xdr:nvSpPr>
        <xdr:cNvPr id="21" name="Text 1"/>
        <xdr:cNvSpPr txBox="1">
          <a:spLocks noChangeArrowheads="1"/>
        </xdr:cNvSpPr>
      </xdr:nvSpPr>
      <xdr:spPr>
        <a:xfrm>
          <a:off x="847725" y="0"/>
          <a:ext cx="3619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5</xdr:col>
      <xdr:colOff>0</xdr:colOff>
      <xdr:row>0</xdr:row>
      <xdr:rowOff>0</xdr:rowOff>
    </xdr:from>
    <xdr:to>
      <xdr:col>5</xdr:col>
      <xdr:colOff>0</xdr:colOff>
      <xdr:row>0</xdr:row>
      <xdr:rowOff>0</xdr:rowOff>
    </xdr:to>
    <xdr:sp>
      <xdr:nvSpPr>
        <xdr:cNvPr id="22" name="Text 3"/>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9</xdr:col>
      <xdr:colOff>0</xdr:colOff>
      <xdr:row>0</xdr:row>
      <xdr:rowOff>0</xdr:rowOff>
    </xdr:from>
    <xdr:to>
      <xdr:col>10</xdr:col>
      <xdr:colOff>0</xdr:colOff>
      <xdr:row>0</xdr:row>
      <xdr:rowOff>0</xdr:rowOff>
    </xdr:to>
    <xdr:sp>
      <xdr:nvSpPr>
        <xdr:cNvPr id="23" name="Text 4"/>
        <xdr:cNvSpPr txBox="1">
          <a:spLocks noChangeArrowheads="1"/>
        </xdr:cNvSpPr>
      </xdr:nvSpPr>
      <xdr:spPr>
        <a:xfrm>
          <a:off x="9667875" y="0"/>
          <a:ext cx="7239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5</xdr:col>
      <xdr:colOff>0</xdr:colOff>
      <xdr:row>0</xdr:row>
      <xdr:rowOff>0</xdr:rowOff>
    </xdr:from>
    <xdr:to>
      <xdr:col>5</xdr:col>
      <xdr:colOff>0</xdr:colOff>
      <xdr:row>0</xdr:row>
      <xdr:rowOff>0</xdr:rowOff>
    </xdr:to>
    <xdr:sp>
      <xdr:nvSpPr>
        <xdr:cNvPr id="24" name="Text 5"/>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5</xdr:col>
      <xdr:colOff>0</xdr:colOff>
      <xdr:row>0</xdr:row>
      <xdr:rowOff>0</xdr:rowOff>
    </xdr:from>
    <xdr:to>
      <xdr:col>5</xdr:col>
      <xdr:colOff>0</xdr:colOff>
      <xdr:row>0</xdr:row>
      <xdr:rowOff>0</xdr:rowOff>
    </xdr:to>
    <xdr:sp>
      <xdr:nvSpPr>
        <xdr:cNvPr id="25" name="Text 6"/>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1</xdr:col>
      <xdr:colOff>0</xdr:colOff>
      <xdr:row>0</xdr:row>
      <xdr:rowOff>0</xdr:rowOff>
    </xdr:from>
    <xdr:to>
      <xdr:col>2</xdr:col>
      <xdr:colOff>0</xdr:colOff>
      <xdr:row>0</xdr:row>
      <xdr:rowOff>0</xdr:rowOff>
    </xdr:to>
    <xdr:sp>
      <xdr:nvSpPr>
        <xdr:cNvPr id="26" name="Text 1"/>
        <xdr:cNvSpPr txBox="1">
          <a:spLocks noChangeArrowheads="1"/>
        </xdr:cNvSpPr>
      </xdr:nvSpPr>
      <xdr:spPr>
        <a:xfrm>
          <a:off x="847725" y="0"/>
          <a:ext cx="3619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5</xdr:col>
      <xdr:colOff>0</xdr:colOff>
      <xdr:row>0</xdr:row>
      <xdr:rowOff>0</xdr:rowOff>
    </xdr:from>
    <xdr:to>
      <xdr:col>5</xdr:col>
      <xdr:colOff>0</xdr:colOff>
      <xdr:row>0</xdr:row>
      <xdr:rowOff>0</xdr:rowOff>
    </xdr:to>
    <xdr:sp>
      <xdr:nvSpPr>
        <xdr:cNvPr id="27" name="Text 3"/>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9</xdr:col>
      <xdr:colOff>0</xdr:colOff>
      <xdr:row>0</xdr:row>
      <xdr:rowOff>0</xdr:rowOff>
    </xdr:from>
    <xdr:to>
      <xdr:col>10</xdr:col>
      <xdr:colOff>0</xdr:colOff>
      <xdr:row>0</xdr:row>
      <xdr:rowOff>0</xdr:rowOff>
    </xdr:to>
    <xdr:sp>
      <xdr:nvSpPr>
        <xdr:cNvPr id="28" name="Text 4"/>
        <xdr:cNvSpPr txBox="1">
          <a:spLocks noChangeArrowheads="1"/>
        </xdr:cNvSpPr>
      </xdr:nvSpPr>
      <xdr:spPr>
        <a:xfrm>
          <a:off x="9667875" y="0"/>
          <a:ext cx="7239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5</xdr:col>
      <xdr:colOff>0</xdr:colOff>
      <xdr:row>0</xdr:row>
      <xdr:rowOff>0</xdr:rowOff>
    </xdr:from>
    <xdr:to>
      <xdr:col>5</xdr:col>
      <xdr:colOff>0</xdr:colOff>
      <xdr:row>0</xdr:row>
      <xdr:rowOff>0</xdr:rowOff>
    </xdr:to>
    <xdr:sp>
      <xdr:nvSpPr>
        <xdr:cNvPr id="29" name="Text 5"/>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5</xdr:col>
      <xdr:colOff>0</xdr:colOff>
      <xdr:row>0</xdr:row>
      <xdr:rowOff>0</xdr:rowOff>
    </xdr:from>
    <xdr:to>
      <xdr:col>5</xdr:col>
      <xdr:colOff>0</xdr:colOff>
      <xdr:row>0</xdr:row>
      <xdr:rowOff>0</xdr:rowOff>
    </xdr:to>
    <xdr:sp>
      <xdr:nvSpPr>
        <xdr:cNvPr id="30" name="Text 6"/>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1</xdr:col>
      <xdr:colOff>0</xdr:colOff>
      <xdr:row>0</xdr:row>
      <xdr:rowOff>0</xdr:rowOff>
    </xdr:from>
    <xdr:to>
      <xdr:col>2</xdr:col>
      <xdr:colOff>0</xdr:colOff>
      <xdr:row>0</xdr:row>
      <xdr:rowOff>0</xdr:rowOff>
    </xdr:to>
    <xdr:sp>
      <xdr:nvSpPr>
        <xdr:cNvPr id="31" name="Text 1"/>
        <xdr:cNvSpPr txBox="1">
          <a:spLocks noChangeArrowheads="1"/>
        </xdr:cNvSpPr>
      </xdr:nvSpPr>
      <xdr:spPr>
        <a:xfrm>
          <a:off x="847725" y="0"/>
          <a:ext cx="3619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5</xdr:col>
      <xdr:colOff>0</xdr:colOff>
      <xdr:row>0</xdr:row>
      <xdr:rowOff>0</xdr:rowOff>
    </xdr:from>
    <xdr:to>
      <xdr:col>5</xdr:col>
      <xdr:colOff>0</xdr:colOff>
      <xdr:row>0</xdr:row>
      <xdr:rowOff>0</xdr:rowOff>
    </xdr:to>
    <xdr:sp>
      <xdr:nvSpPr>
        <xdr:cNvPr id="32" name="Text 3"/>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9</xdr:col>
      <xdr:colOff>0</xdr:colOff>
      <xdr:row>0</xdr:row>
      <xdr:rowOff>0</xdr:rowOff>
    </xdr:from>
    <xdr:to>
      <xdr:col>10</xdr:col>
      <xdr:colOff>0</xdr:colOff>
      <xdr:row>0</xdr:row>
      <xdr:rowOff>0</xdr:rowOff>
    </xdr:to>
    <xdr:sp>
      <xdr:nvSpPr>
        <xdr:cNvPr id="33" name="Text 4"/>
        <xdr:cNvSpPr txBox="1">
          <a:spLocks noChangeArrowheads="1"/>
        </xdr:cNvSpPr>
      </xdr:nvSpPr>
      <xdr:spPr>
        <a:xfrm>
          <a:off x="9667875" y="0"/>
          <a:ext cx="7239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5</xdr:col>
      <xdr:colOff>0</xdr:colOff>
      <xdr:row>0</xdr:row>
      <xdr:rowOff>0</xdr:rowOff>
    </xdr:from>
    <xdr:to>
      <xdr:col>5</xdr:col>
      <xdr:colOff>0</xdr:colOff>
      <xdr:row>0</xdr:row>
      <xdr:rowOff>0</xdr:rowOff>
    </xdr:to>
    <xdr:sp>
      <xdr:nvSpPr>
        <xdr:cNvPr id="34" name="Text 5"/>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5</xdr:col>
      <xdr:colOff>0</xdr:colOff>
      <xdr:row>0</xdr:row>
      <xdr:rowOff>0</xdr:rowOff>
    </xdr:from>
    <xdr:to>
      <xdr:col>5</xdr:col>
      <xdr:colOff>0</xdr:colOff>
      <xdr:row>0</xdr:row>
      <xdr:rowOff>0</xdr:rowOff>
    </xdr:to>
    <xdr:sp>
      <xdr:nvSpPr>
        <xdr:cNvPr id="35" name="Text 6"/>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1</xdr:col>
      <xdr:colOff>0</xdr:colOff>
      <xdr:row>0</xdr:row>
      <xdr:rowOff>0</xdr:rowOff>
    </xdr:from>
    <xdr:to>
      <xdr:col>2</xdr:col>
      <xdr:colOff>0</xdr:colOff>
      <xdr:row>0</xdr:row>
      <xdr:rowOff>0</xdr:rowOff>
    </xdr:to>
    <xdr:sp>
      <xdr:nvSpPr>
        <xdr:cNvPr id="36" name="Text 1"/>
        <xdr:cNvSpPr txBox="1">
          <a:spLocks noChangeArrowheads="1"/>
        </xdr:cNvSpPr>
      </xdr:nvSpPr>
      <xdr:spPr>
        <a:xfrm>
          <a:off x="847725" y="0"/>
          <a:ext cx="3619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5</xdr:col>
      <xdr:colOff>0</xdr:colOff>
      <xdr:row>0</xdr:row>
      <xdr:rowOff>0</xdr:rowOff>
    </xdr:from>
    <xdr:to>
      <xdr:col>5</xdr:col>
      <xdr:colOff>0</xdr:colOff>
      <xdr:row>0</xdr:row>
      <xdr:rowOff>0</xdr:rowOff>
    </xdr:to>
    <xdr:sp>
      <xdr:nvSpPr>
        <xdr:cNvPr id="37" name="Text 3"/>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9</xdr:col>
      <xdr:colOff>0</xdr:colOff>
      <xdr:row>0</xdr:row>
      <xdr:rowOff>0</xdr:rowOff>
    </xdr:from>
    <xdr:to>
      <xdr:col>10</xdr:col>
      <xdr:colOff>0</xdr:colOff>
      <xdr:row>0</xdr:row>
      <xdr:rowOff>0</xdr:rowOff>
    </xdr:to>
    <xdr:sp>
      <xdr:nvSpPr>
        <xdr:cNvPr id="38" name="Text 4"/>
        <xdr:cNvSpPr txBox="1">
          <a:spLocks noChangeArrowheads="1"/>
        </xdr:cNvSpPr>
      </xdr:nvSpPr>
      <xdr:spPr>
        <a:xfrm>
          <a:off x="9667875" y="0"/>
          <a:ext cx="7239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5</xdr:col>
      <xdr:colOff>0</xdr:colOff>
      <xdr:row>0</xdr:row>
      <xdr:rowOff>0</xdr:rowOff>
    </xdr:from>
    <xdr:to>
      <xdr:col>5</xdr:col>
      <xdr:colOff>0</xdr:colOff>
      <xdr:row>0</xdr:row>
      <xdr:rowOff>0</xdr:rowOff>
    </xdr:to>
    <xdr:sp>
      <xdr:nvSpPr>
        <xdr:cNvPr id="39" name="Text 5"/>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5</xdr:col>
      <xdr:colOff>0</xdr:colOff>
      <xdr:row>0</xdr:row>
      <xdr:rowOff>0</xdr:rowOff>
    </xdr:from>
    <xdr:to>
      <xdr:col>5</xdr:col>
      <xdr:colOff>0</xdr:colOff>
      <xdr:row>0</xdr:row>
      <xdr:rowOff>0</xdr:rowOff>
    </xdr:to>
    <xdr:sp>
      <xdr:nvSpPr>
        <xdr:cNvPr id="40" name="Text 6"/>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stg.yildiz.edu.tr/Users\acer\AppData\Local\Microsoft\Windows\Temporary%20Internet%20Files\Low\Content.IE5\IKMIN4QC\2010-2012%20YILI%20YATIRIM%20TEKL&#304;FLER&#304;N&#304;N%20&#304;K&#304;S%20PROGRAMINA%20G&#304;R&#304;&#350;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KİS Çevre Tek.Arş.Merk. (BAP)"/>
      <sheetName val="İKİS Öğr.Üyesi Yetiştirme (BAP)"/>
      <sheetName val="İKİS Dis.Bil.Tek.Gel.Mer. (BAP)"/>
      <sheetName val="İKİS Rekt.Bil.Arş.Prj. (BAP)"/>
      <sheetName val="İKİS Etüd Prj. (YAPI İŞL)"/>
      <sheetName val="İKİS Derslik-Merk.Brm (YAPI İŞ)"/>
      <sheetName val="İKİS Altyapı (YAPI İŞL)"/>
      <sheetName val="İKİS Büyük Onarım (YAPI İŞL)"/>
      <sheetName val="İKİS Açk.Kap.Spor Tes(YAPI İŞL)"/>
      <sheetName val="İKİS Makine-Teçh. (İMİDB.-SKS.)"/>
      <sheetName val="İKİS Bilgi Tekn. (İMİDB.-SKS.)"/>
      <sheetName val="İKİS Yayın Alımı (KÜTÜPH.)"/>
      <sheetName val="İKİS Taşıt Alımı"/>
      <sheetName val="İKİS Muht.İşl. (İda. SKS. Küt.)"/>
      <sheetName val="İKİS YATIRIM TEKLİF TABLOSU KUR"/>
      <sheetName val="Sayfa1"/>
    </sheetNames>
    <definedNames>
      <definedName name="Düğme7_Tıklat"/>
    </definedNames>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D407"/>
  <sheetViews>
    <sheetView workbookViewId="0" topLeftCell="A254">
      <selection activeCell="C18" sqref="C18"/>
    </sheetView>
  </sheetViews>
  <sheetFormatPr defaultColWidth="9.140625" defaultRowHeight="12.75" customHeight="1"/>
  <cols>
    <col min="1" max="1" width="5.28125" style="151" customWidth="1"/>
    <col min="2" max="2" width="42.421875" style="151" customWidth="1"/>
    <col min="3" max="3" width="44.140625" style="151" customWidth="1"/>
    <col min="4" max="4" width="52.140625" style="151" customWidth="1"/>
    <col min="5" max="5" width="11.28125" style="151" customWidth="1"/>
    <col min="6" max="16384" width="9.140625" style="151" customWidth="1"/>
  </cols>
  <sheetData>
    <row r="1" ht="12.75" customHeight="1" hidden="1"/>
    <row r="3" spans="1:4" s="150" customFormat="1" ht="18.75" customHeight="1">
      <c r="A3" s="794" t="s">
        <v>1018</v>
      </c>
      <c r="B3" s="794"/>
      <c r="C3" s="794"/>
      <c r="D3" s="794"/>
    </row>
    <row r="4" ht="12.75" customHeight="1" thickBot="1"/>
    <row r="5" spans="1:4" s="169" customFormat="1" ht="16.5" customHeight="1" thickBot="1">
      <c r="A5" s="168" t="s">
        <v>148</v>
      </c>
      <c r="B5" s="795" t="s">
        <v>149</v>
      </c>
      <c r="C5" s="796"/>
      <c r="D5" s="168" t="s">
        <v>150</v>
      </c>
    </row>
    <row r="6" spans="1:4" s="170" customFormat="1" ht="15.75" customHeight="1" thickBot="1">
      <c r="A6" s="786" t="s">
        <v>14</v>
      </c>
      <c r="B6" s="787"/>
      <c r="C6" s="787"/>
      <c r="D6" s="788"/>
    </row>
    <row r="7" spans="1:4" s="123" customFormat="1" ht="36.75" customHeight="1" thickBot="1">
      <c r="A7" s="172">
        <v>1</v>
      </c>
      <c r="B7" s="784" t="s">
        <v>15</v>
      </c>
      <c r="C7" s="785"/>
      <c r="D7" s="559" t="s">
        <v>915</v>
      </c>
    </row>
    <row r="8" spans="1:4" ht="15" customHeight="1" thickBot="1">
      <c r="A8" s="791">
        <v>2</v>
      </c>
      <c r="B8" s="791" t="s">
        <v>16</v>
      </c>
      <c r="C8" s="255" t="s">
        <v>23</v>
      </c>
      <c r="D8" s="255" t="s">
        <v>415</v>
      </c>
    </row>
    <row r="9" spans="1:4" ht="15" customHeight="1">
      <c r="A9" s="792"/>
      <c r="B9" s="792"/>
      <c r="C9" s="58" t="s">
        <v>24</v>
      </c>
      <c r="D9" s="58" t="s">
        <v>24</v>
      </c>
    </row>
    <row r="10" spans="1:4" ht="15" customHeight="1">
      <c r="A10" s="792"/>
      <c r="B10" s="792"/>
      <c r="C10" s="61" t="s">
        <v>25</v>
      </c>
      <c r="D10" s="61"/>
    </row>
    <row r="11" spans="1:4" ht="15" customHeight="1">
      <c r="A11" s="792"/>
      <c r="B11" s="792"/>
      <c r="C11" s="61" t="s">
        <v>26</v>
      </c>
      <c r="D11" s="61"/>
    </row>
    <row r="12" spans="1:4" ht="15" customHeight="1">
      <c r="A12" s="792"/>
      <c r="B12" s="792"/>
      <c r="C12" s="61" t="s">
        <v>27</v>
      </c>
      <c r="D12" s="61"/>
    </row>
    <row r="13" spans="1:4" ht="15" customHeight="1">
      <c r="A13" s="792"/>
      <c r="B13" s="792"/>
      <c r="C13" s="61" t="s">
        <v>28</v>
      </c>
      <c r="D13" s="61"/>
    </row>
    <row r="14" spans="1:4" ht="15" customHeight="1" thickBot="1">
      <c r="A14" s="793"/>
      <c r="B14" s="793"/>
      <c r="C14" s="64" t="s">
        <v>29</v>
      </c>
      <c r="D14" s="64"/>
    </row>
    <row r="15" spans="1:4" s="123" customFormat="1" ht="15" customHeight="1" thickBot="1">
      <c r="A15" s="172">
        <v>3</v>
      </c>
      <c r="B15" s="784" t="s">
        <v>17</v>
      </c>
      <c r="C15" s="785"/>
      <c r="D15" s="171" t="s">
        <v>226</v>
      </c>
    </row>
    <row r="16" spans="1:4" s="123" customFormat="1" ht="15" customHeight="1" thickBot="1">
      <c r="A16" s="172">
        <v>4</v>
      </c>
      <c r="B16" s="784" t="s">
        <v>18</v>
      </c>
      <c r="C16" s="785"/>
      <c r="D16" s="171" t="s">
        <v>122</v>
      </c>
    </row>
    <row r="17" spans="1:4" ht="15" customHeight="1" thickBot="1">
      <c r="A17" s="791">
        <v>5</v>
      </c>
      <c r="B17" s="791" t="s">
        <v>19</v>
      </c>
      <c r="C17" s="255" t="s">
        <v>23</v>
      </c>
      <c r="D17" s="255" t="s">
        <v>23</v>
      </c>
    </row>
    <row r="18" spans="1:4" ht="15" customHeight="1">
      <c r="A18" s="792"/>
      <c r="B18" s="792"/>
      <c r="C18" s="58" t="s">
        <v>30</v>
      </c>
      <c r="D18" s="58" t="s">
        <v>30</v>
      </c>
    </row>
    <row r="19" spans="1:4" ht="15" customHeight="1" thickBot="1">
      <c r="A19" s="793"/>
      <c r="B19" s="793"/>
      <c r="C19" s="64" t="s">
        <v>31</v>
      </c>
      <c r="D19" s="64"/>
    </row>
    <row r="20" spans="1:4" s="123" customFormat="1" ht="15" customHeight="1" thickBot="1">
      <c r="A20" s="172">
        <v>6</v>
      </c>
      <c r="B20" s="784" t="s">
        <v>20</v>
      </c>
      <c r="C20" s="785"/>
      <c r="D20" s="559" t="s">
        <v>897</v>
      </c>
    </row>
    <row r="21" spans="1:4" ht="15" customHeight="1">
      <c r="A21" s="791">
        <v>7</v>
      </c>
      <c r="B21" s="791" t="s">
        <v>21</v>
      </c>
      <c r="C21" s="256" t="s">
        <v>23</v>
      </c>
      <c r="D21" s="256" t="s">
        <v>415</v>
      </c>
    </row>
    <row r="22" spans="1:4" ht="15" customHeight="1" thickBot="1">
      <c r="A22" s="792"/>
      <c r="B22" s="792"/>
      <c r="C22" s="257" t="s">
        <v>32</v>
      </c>
      <c r="D22" s="257" t="s">
        <v>32</v>
      </c>
    </row>
    <row r="23" spans="1:4" ht="15" customHeight="1">
      <c r="A23" s="792"/>
      <c r="B23" s="792"/>
      <c r="C23" s="46" t="s">
        <v>33</v>
      </c>
      <c r="D23" s="46" t="s">
        <v>33</v>
      </c>
    </row>
    <row r="24" spans="1:4" ht="15" customHeight="1">
      <c r="A24" s="792"/>
      <c r="B24" s="792"/>
      <c r="C24" s="61" t="s">
        <v>34</v>
      </c>
      <c r="D24" s="61" t="s">
        <v>34</v>
      </c>
    </row>
    <row r="25" spans="1:4" ht="15" customHeight="1">
      <c r="A25" s="792"/>
      <c r="B25" s="792"/>
      <c r="C25" s="61" t="s">
        <v>35</v>
      </c>
      <c r="D25" s="61"/>
    </row>
    <row r="26" spans="1:4" ht="15" customHeight="1" thickBot="1">
      <c r="A26" s="793"/>
      <c r="B26" s="793"/>
      <c r="C26" s="64" t="s">
        <v>36</v>
      </c>
      <c r="D26" s="64"/>
    </row>
    <row r="27" spans="1:4" ht="15" customHeight="1">
      <c r="A27" s="791">
        <v>8</v>
      </c>
      <c r="B27" s="791" t="s">
        <v>22</v>
      </c>
      <c r="C27" s="258" t="s">
        <v>23</v>
      </c>
      <c r="D27" s="258" t="s">
        <v>415</v>
      </c>
    </row>
    <row r="28" spans="1:4" ht="15" customHeight="1" thickBot="1">
      <c r="A28" s="792"/>
      <c r="B28" s="792"/>
      <c r="C28" s="259" t="s">
        <v>32</v>
      </c>
      <c r="D28" s="259" t="s">
        <v>32</v>
      </c>
    </row>
    <row r="29" spans="1:4" ht="15" customHeight="1">
      <c r="A29" s="792"/>
      <c r="B29" s="792"/>
      <c r="C29" s="46" t="s">
        <v>37</v>
      </c>
      <c r="D29" s="46" t="s">
        <v>905</v>
      </c>
    </row>
    <row r="30" spans="1:4" ht="15" customHeight="1">
      <c r="A30" s="792"/>
      <c r="B30" s="792"/>
      <c r="C30" s="61" t="s">
        <v>38</v>
      </c>
      <c r="D30" s="61" t="s">
        <v>38</v>
      </c>
    </row>
    <row r="31" spans="1:4" ht="15" customHeight="1">
      <c r="A31" s="792"/>
      <c r="B31" s="792"/>
      <c r="C31" s="61" t="s">
        <v>39</v>
      </c>
      <c r="D31" s="61"/>
    </row>
    <row r="32" spans="1:4" ht="15" customHeight="1">
      <c r="A32" s="792"/>
      <c r="B32" s="792"/>
      <c r="C32" s="61" t="s">
        <v>40</v>
      </c>
      <c r="D32" s="61" t="s">
        <v>908</v>
      </c>
    </row>
    <row r="33" spans="1:4" ht="15" customHeight="1">
      <c r="A33" s="792"/>
      <c r="B33" s="792"/>
      <c r="C33" s="61" t="s">
        <v>136</v>
      </c>
      <c r="D33" s="61" t="s">
        <v>136</v>
      </c>
    </row>
    <row r="34" spans="1:4" ht="15" customHeight="1">
      <c r="A34" s="792"/>
      <c r="B34" s="792"/>
      <c r="C34" s="61" t="s">
        <v>137</v>
      </c>
      <c r="D34" s="61"/>
    </row>
    <row r="35" spans="1:4" ht="15" customHeight="1">
      <c r="A35" s="792"/>
      <c r="B35" s="792"/>
      <c r="C35" s="61" t="s">
        <v>138</v>
      </c>
      <c r="D35" s="61" t="s">
        <v>138</v>
      </c>
    </row>
    <row r="36" spans="1:4" ht="15" customHeight="1">
      <c r="A36" s="792"/>
      <c r="B36" s="792"/>
      <c r="C36" s="61" t="s">
        <v>139</v>
      </c>
      <c r="D36" s="61"/>
    </row>
    <row r="37" spans="1:4" ht="15" customHeight="1">
      <c r="A37" s="792"/>
      <c r="B37" s="792"/>
      <c r="C37" s="61" t="s">
        <v>140</v>
      </c>
      <c r="D37" s="61" t="s">
        <v>140</v>
      </c>
    </row>
    <row r="38" spans="1:4" ht="15" customHeight="1" thickBot="1">
      <c r="A38" s="793"/>
      <c r="B38" s="793"/>
      <c r="C38" s="64" t="s">
        <v>141</v>
      </c>
      <c r="D38" s="64"/>
    </row>
    <row r="39" spans="1:4" ht="15" customHeight="1" thickBot="1">
      <c r="A39" s="791">
        <v>9</v>
      </c>
      <c r="B39" s="791" t="s">
        <v>142</v>
      </c>
      <c r="C39" s="255" t="s">
        <v>23</v>
      </c>
      <c r="D39" s="255" t="s">
        <v>415</v>
      </c>
    </row>
    <row r="40" spans="1:4" ht="15" customHeight="1">
      <c r="A40" s="792"/>
      <c r="B40" s="792"/>
      <c r="C40" s="46" t="s">
        <v>40</v>
      </c>
      <c r="D40" s="46"/>
    </row>
    <row r="41" spans="1:4" ht="15" customHeight="1">
      <c r="A41" s="792"/>
      <c r="B41" s="792"/>
      <c r="C41" s="61" t="s">
        <v>143</v>
      </c>
      <c r="D41" s="61" t="s">
        <v>143</v>
      </c>
    </row>
    <row r="42" spans="1:4" ht="15" customHeight="1">
      <c r="A42" s="792"/>
      <c r="B42" s="792"/>
      <c r="C42" s="61" t="s">
        <v>145</v>
      </c>
      <c r="D42" s="61"/>
    </row>
    <row r="43" spans="1:4" ht="15" customHeight="1" thickBot="1">
      <c r="A43" s="793"/>
      <c r="B43" s="793"/>
      <c r="C43" s="64" t="s">
        <v>144</v>
      </c>
      <c r="D43" s="64"/>
    </row>
    <row r="44" spans="1:4" s="123" customFormat="1" ht="15" customHeight="1" thickBot="1">
      <c r="A44" s="172">
        <v>10</v>
      </c>
      <c r="B44" s="784" t="s">
        <v>146</v>
      </c>
      <c r="C44" s="806"/>
      <c r="D44" s="171"/>
    </row>
    <row r="45" spans="1:4" s="170" customFormat="1" ht="16.5" customHeight="1" thickBot="1">
      <c r="A45" s="786" t="s">
        <v>147</v>
      </c>
      <c r="B45" s="787"/>
      <c r="C45" s="787"/>
      <c r="D45" s="788"/>
    </row>
    <row r="46" spans="1:4" s="123" customFormat="1" ht="14.25" customHeight="1">
      <c r="A46" s="797">
        <v>11</v>
      </c>
      <c r="B46" s="800" t="s">
        <v>151</v>
      </c>
      <c r="C46" s="800"/>
      <c r="D46" s="803"/>
    </row>
    <row r="47" spans="1:4" s="123" customFormat="1" ht="21.75" customHeight="1">
      <c r="A47" s="798"/>
      <c r="B47" s="801"/>
      <c r="C47" s="801"/>
      <c r="D47" s="804"/>
    </row>
    <row r="48" spans="1:4" s="123" customFormat="1" ht="18" customHeight="1">
      <c r="A48" s="798"/>
      <c r="B48" s="801"/>
      <c r="C48" s="801"/>
      <c r="D48" s="804"/>
    </row>
    <row r="49" spans="1:4" s="123" customFormat="1" ht="17.25" customHeight="1">
      <c r="A49" s="798"/>
      <c r="B49" s="801"/>
      <c r="C49" s="801"/>
      <c r="D49" s="804"/>
    </row>
    <row r="50" spans="1:4" s="123" customFormat="1" ht="20.25" customHeight="1" thickBot="1">
      <c r="A50" s="799"/>
      <c r="B50" s="802"/>
      <c r="C50" s="802"/>
      <c r="D50" s="805"/>
    </row>
    <row r="51" spans="1:4" ht="15" customHeight="1" thickBot="1">
      <c r="A51" s="791">
        <v>12</v>
      </c>
      <c r="B51" s="791" t="s">
        <v>152</v>
      </c>
      <c r="C51" s="260" t="s">
        <v>23</v>
      </c>
      <c r="D51" s="261" t="s">
        <v>415</v>
      </c>
    </row>
    <row r="52" spans="1:4" ht="15" customHeight="1">
      <c r="A52" s="792"/>
      <c r="B52" s="792"/>
      <c r="C52" s="46" t="s">
        <v>153</v>
      </c>
      <c r="D52" s="664"/>
    </row>
    <row r="53" spans="1:4" ht="15" customHeight="1">
      <c r="A53" s="792"/>
      <c r="B53" s="792"/>
      <c r="C53" s="61" t="s">
        <v>154</v>
      </c>
      <c r="D53" s="61" t="s">
        <v>154</v>
      </c>
    </row>
    <row r="54" spans="1:4" ht="15" customHeight="1" thickBot="1">
      <c r="A54" s="793"/>
      <c r="B54" s="793"/>
      <c r="C54" s="64" t="s">
        <v>155</v>
      </c>
      <c r="D54" s="64"/>
    </row>
    <row r="55" spans="1:4" ht="15" customHeight="1" thickBot="1">
      <c r="A55" s="791">
        <v>13</v>
      </c>
      <c r="B55" s="791" t="s">
        <v>156</v>
      </c>
      <c r="C55" s="260" t="s">
        <v>23</v>
      </c>
      <c r="D55" s="261" t="s">
        <v>415</v>
      </c>
    </row>
    <row r="56" spans="1:4" ht="15" customHeight="1">
      <c r="A56" s="792"/>
      <c r="B56" s="792"/>
      <c r="C56" s="46" t="s">
        <v>157</v>
      </c>
      <c r="D56" s="46"/>
    </row>
    <row r="57" spans="1:4" ht="15" customHeight="1">
      <c r="A57" s="792"/>
      <c r="B57" s="792"/>
      <c r="C57" s="61" t="s">
        <v>158</v>
      </c>
      <c r="D57" s="61"/>
    </row>
    <row r="58" spans="1:4" ht="15" customHeight="1">
      <c r="A58" s="792"/>
      <c r="B58" s="792"/>
      <c r="C58" s="61" t="s">
        <v>159</v>
      </c>
      <c r="D58" s="61" t="s">
        <v>159</v>
      </c>
    </row>
    <row r="59" spans="1:4" ht="15" customHeight="1">
      <c r="A59" s="792"/>
      <c r="B59" s="792"/>
      <c r="C59" s="61" t="s">
        <v>160</v>
      </c>
      <c r="D59" s="61"/>
    </row>
    <row r="60" spans="1:4" ht="15" customHeight="1">
      <c r="A60" s="792"/>
      <c r="B60" s="792"/>
      <c r="C60" s="61" t="s">
        <v>161</v>
      </c>
      <c r="D60" s="61"/>
    </row>
    <row r="61" spans="1:4" ht="15" customHeight="1">
      <c r="A61" s="792"/>
      <c r="B61" s="792"/>
      <c r="C61" s="61" t="s">
        <v>162</v>
      </c>
      <c r="D61" s="61"/>
    </row>
    <row r="62" spans="1:4" ht="15" customHeight="1" thickBot="1">
      <c r="A62" s="793"/>
      <c r="B62" s="793"/>
      <c r="C62" s="64" t="s">
        <v>163</v>
      </c>
      <c r="D62" s="61"/>
    </row>
    <row r="63" spans="1:4" s="123" customFormat="1" ht="15" customHeight="1" thickBot="1">
      <c r="A63" s="172">
        <v>14</v>
      </c>
      <c r="B63" s="784" t="s">
        <v>164</v>
      </c>
      <c r="C63" s="785"/>
      <c r="D63" s="171" t="s">
        <v>906</v>
      </c>
    </row>
    <row r="64" spans="1:4" s="123" customFormat="1" ht="15" customHeight="1" thickBot="1">
      <c r="A64" s="172">
        <v>15</v>
      </c>
      <c r="B64" s="784" t="s">
        <v>165</v>
      </c>
      <c r="C64" s="785"/>
      <c r="D64" s="560">
        <v>40544</v>
      </c>
    </row>
    <row r="65" spans="1:4" s="123" customFormat="1" ht="15" customHeight="1" thickBot="1">
      <c r="A65" s="172">
        <v>16</v>
      </c>
      <c r="B65" s="784" t="s">
        <v>166</v>
      </c>
      <c r="C65" s="785"/>
      <c r="D65" s="560">
        <v>43100</v>
      </c>
    </row>
    <row r="66" spans="1:4" s="170" customFormat="1" ht="16.5" customHeight="1" thickBot="1">
      <c r="A66" s="786" t="s">
        <v>167</v>
      </c>
      <c r="B66" s="787"/>
      <c r="C66" s="787"/>
      <c r="D66" s="788"/>
    </row>
    <row r="67" spans="1:4" s="123" customFormat="1" ht="15" customHeight="1" thickBot="1">
      <c r="A67" s="172">
        <v>17</v>
      </c>
      <c r="B67" s="784" t="s">
        <v>111</v>
      </c>
      <c r="C67" s="785"/>
      <c r="D67" s="561">
        <f>D73+D74+D75</f>
        <v>11617000</v>
      </c>
    </row>
    <row r="68" spans="1:4" s="123" customFormat="1" ht="15" customHeight="1" thickBot="1">
      <c r="A68" s="172">
        <v>18</v>
      </c>
      <c r="B68" s="784" t="s">
        <v>85</v>
      </c>
      <c r="C68" s="785"/>
      <c r="D68" s="561">
        <v>0</v>
      </c>
    </row>
    <row r="69" spans="1:4" s="123" customFormat="1" ht="15" customHeight="1" thickBot="1">
      <c r="A69" s="172">
        <v>19</v>
      </c>
      <c r="B69" s="784" t="s">
        <v>86</v>
      </c>
      <c r="C69" s="785"/>
      <c r="D69" s="561">
        <v>0</v>
      </c>
    </row>
    <row r="70" spans="1:4" s="123" customFormat="1" ht="15" customHeight="1" thickBot="1">
      <c r="A70" s="172">
        <v>20</v>
      </c>
      <c r="B70" s="784" t="s">
        <v>87</v>
      </c>
      <c r="C70" s="785"/>
      <c r="D70" s="561">
        <v>0</v>
      </c>
    </row>
    <row r="71" spans="1:4" s="123" customFormat="1" ht="15" customHeight="1" thickBot="1">
      <c r="A71" s="172">
        <v>21</v>
      </c>
      <c r="B71" s="784" t="s">
        <v>88</v>
      </c>
      <c r="C71" s="785"/>
      <c r="D71" s="561">
        <v>0</v>
      </c>
    </row>
    <row r="72" spans="1:4" s="123" customFormat="1" ht="15" customHeight="1" thickBot="1">
      <c r="A72" s="172">
        <v>22</v>
      </c>
      <c r="B72" s="784" t="s">
        <v>89</v>
      </c>
      <c r="C72" s="785"/>
      <c r="D72" s="561">
        <v>0</v>
      </c>
    </row>
    <row r="73" spans="1:4" s="123" customFormat="1" ht="15" customHeight="1" thickBot="1">
      <c r="A73" s="172">
        <v>23</v>
      </c>
      <c r="B73" s="784" t="s">
        <v>112</v>
      </c>
      <c r="C73" s="785"/>
      <c r="D73" s="561">
        <v>11617000</v>
      </c>
    </row>
    <row r="74" spans="1:4" s="123" customFormat="1" ht="15" customHeight="1" thickBot="1">
      <c r="A74" s="172">
        <v>24</v>
      </c>
      <c r="B74" s="784" t="s">
        <v>914</v>
      </c>
      <c r="C74" s="785"/>
      <c r="D74" s="561">
        <v>0</v>
      </c>
    </row>
    <row r="75" spans="1:4" s="123" customFormat="1" ht="15" customHeight="1" thickBot="1">
      <c r="A75" s="172">
        <v>25</v>
      </c>
      <c r="B75" s="784" t="s">
        <v>1019</v>
      </c>
      <c r="C75" s="785"/>
      <c r="D75" s="561">
        <v>0</v>
      </c>
    </row>
    <row r="76" spans="1:4" s="123" customFormat="1" ht="15" customHeight="1" thickBot="1">
      <c r="A76" s="172">
        <v>26</v>
      </c>
      <c r="B76" s="784" t="s">
        <v>1020</v>
      </c>
      <c r="C76" s="785"/>
      <c r="D76" s="561">
        <v>0</v>
      </c>
    </row>
    <row r="77" spans="1:4" s="169" customFormat="1" ht="16.5" customHeight="1" thickBot="1">
      <c r="A77" s="807" t="s">
        <v>1021</v>
      </c>
      <c r="B77" s="808"/>
      <c r="C77" s="808"/>
      <c r="D77" s="809"/>
    </row>
    <row r="78" spans="1:4" s="123" customFormat="1" ht="15" customHeight="1" thickBot="1">
      <c r="A78" s="172">
        <v>27</v>
      </c>
      <c r="B78" s="784" t="s">
        <v>383</v>
      </c>
      <c r="C78" s="785"/>
      <c r="D78" s="171" t="s">
        <v>907</v>
      </c>
    </row>
    <row r="79" spans="1:4" s="123" customFormat="1" ht="15" customHeight="1" thickBot="1">
      <c r="A79" s="172">
        <v>28</v>
      </c>
      <c r="B79" s="784" t="s">
        <v>384</v>
      </c>
      <c r="C79" s="785"/>
      <c r="D79" s="171" t="s">
        <v>973</v>
      </c>
    </row>
    <row r="80" spans="1:4" s="123" customFormat="1" ht="45" customHeight="1" thickBot="1">
      <c r="A80" s="172">
        <v>29</v>
      </c>
      <c r="B80" s="784" t="s">
        <v>385</v>
      </c>
      <c r="C80" s="785"/>
      <c r="D80" s="171" t="s">
        <v>974</v>
      </c>
    </row>
    <row r="81" spans="1:4" s="123" customFormat="1" ht="48.75" customHeight="1" thickBot="1">
      <c r="A81" s="172">
        <v>30</v>
      </c>
      <c r="B81" s="784" t="s">
        <v>386</v>
      </c>
      <c r="C81" s="785"/>
      <c r="D81" s="171" t="s">
        <v>975</v>
      </c>
    </row>
    <row r="82" spans="1:4" s="170" customFormat="1" ht="16.5" customHeight="1" thickBot="1">
      <c r="A82" s="786" t="s">
        <v>387</v>
      </c>
      <c r="B82" s="787"/>
      <c r="C82" s="787"/>
      <c r="D82" s="788"/>
    </row>
    <row r="83" spans="1:4" ht="15" customHeight="1" thickBot="1">
      <c r="A83" s="791">
        <v>31</v>
      </c>
      <c r="B83" s="791" t="s">
        <v>388</v>
      </c>
      <c r="C83" s="255" t="s">
        <v>23</v>
      </c>
      <c r="D83" s="255" t="s">
        <v>415</v>
      </c>
    </row>
    <row r="84" spans="1:4" ht="15" customHeight="1">
      <c r="A84" s="792"/>
      <c r="B84" s="792"/>
      <c r="C84" s="46" t="s">
        <v>389</v>
      </c>
      <c r="D84" s="46"/>
    </row>
    <row r="85" spans="1:4" ht="15" customHeight="1">
      <c r="A85" s="792"/>
      <c r="B85" s="792"/>
      <c r="C85" s="61" t="s">
        <v>390</v>
      </c>
      <c r="D85" s="61"/>
    </row>
    <row r="86" spans="1:4" ht="15" customHeight="1">
      <c r="A86" s="792"/>
      <c r="B86" s="792"/>
      <c r="C86" s="61" t="s">
        <v>391</v>
      </c>
      <c r="D86" s="61" t="s">
        <v>391</v>
      </c>
    </row>
    <row r="87" spans="1:4" ht="15" customHeight="1">
      <c r="A87" s="792"/>
      <c r="B87" s="792"/>
      <c r="C87" s="61" t="s">
        <v>392</v>
      </c>
      <c r="D87" s="61"/>
    </row>
    <row r="88" spans="1:4" ht="15" customHeight="1" thickBot="1">
      <c r="A88" s="793"/>
      <c r="B88" s="793"/>
      <c r="C88" s="64" t="s">
        <v>393</v>
      </c>
      <c r="D88" s="64"/>
    </row>
    <row r="89" spans="1:4" ht="15" customHeight="1" thickBot="1">
      <c r="A89" s="791">
        <v>32</v>
      </c>
      <c r="B89" s="791" t="s">
        <v>221</v>
      </c>
      <c r="C89" s="255" t="s">
        <v>23</v>
      </c>
      <c r="D89" s="255" t="s">
        <v>415</v>
      </c>
    </row>
    <row r="90" spans="1:4" ht="15" customHeight="1">
      <c r="A90" s="792"/>
      <c r="B90" s="792"/>
      <c r="C90" s="46" t="s">
        <v>394</v>
      </c>
      <c r="D90" s="46" t="s">
        <v>394</v>
      </c>
    </row>
    <row r="91" spans="1:4" ht="15" customHeight="1">
      <c r="A91" s="792"/>
      <c r="B91" s="792"/>
      <c r="C91" s="61" t="s">
        <v>220</v>
      </c>
      <c r="D91" s="61"/>
    </row>
    <row r="92" spans="1:4" ht="15" customHeight="1">
      <c r="A92" s="792"/>
      <c r="B92" s="792"/>
      <c r="C92" s="61" t="s">
        <v>395</v>
      </c>
      <c r="D92" s="61"/>
    </row>
    <row r="93" spans="1:4" ht="15" customHeight="1">
      <c r="A93" s="792"/>
      <c r="B93" s="792"/>
      <c r="C93" s="61" t="s">
        <v>225</v>
      </c>
      <c r="D93" s="61"/>
    </row>
    <row r="94" spans="1:4" ht="15" customHeight="1">
      <c r="A94" s="792"/>
      <c r="B94" s="792"/>
      <c r="C94" s="61" t="s">
        <v>396</v>
      </c>
      <c r="D94" s="61"/>
    </row>
    <row r="95" spans="1:4" ht="15" customHeight="1">
      <c r="A95" s="792"/>
      <c r="B95" s="792"/>
      <c r="C95" s="61" t="s">
        <v>397</v>
      </c>
      <c r="D95" s="61"/>
    </row>
    <row r="96" spans="1:4" ht="15" customHeight="1">
      <c r="A96" s="792"/>
      <c r="B96" s="792"/>
      <c r="C96" s="61" t="s">
        <v>398</v>
      </c>
      <c r="D96" s="61"/>
    </row>
    <row r="97" spans="1:4" ht="15" customHeight="1">
      <c r="A97" s="792"/>
      <c r="B97" s="792"/>
      <c r="C97" s="61" t="s">
        <v>222</v>
      </c>
      <c r="D97" s="61"/>
    </row>
    <row r="98" spans="1:4" ht="15" customHeight="1">
      <c r="A98" s="792"/>
      <c r="B98" s="792"/>
      <c r="C98" s="61" t="s">
        <v>223</v>
      </c>
      <c r="D98" s="61"/>
    </row>
    <row r="99" spans="1:4" ht="15" customHeight="1">
      <c r="A99" s="792"/>
      <c r="B99" s="792"/>
      <c r="C99" s="61" t="s">
        <v>224</v>
      </c>
      <c r="D99" s="61"/>
    </row>
    <row r="100" spans="1:4" ht="15" customHeight="1">
      <c r="A100" s="792"/>
      <c r="B100" s="792"/>
      <c r="C100" s="61" t="s">
        <v>227</v>
      </c>
      <c r="D100" s="61"/>
    </row>
    <row r="101" spans="1:4" ht="15" customHeight="1" thickBot="1">
      <c r="A101" s="793"/>
      <c r="B101" s="793"/>
      <c r="C101" s="64" t="s">
        <v>228</v>
      </c>
      <c r="D101" s="64"/>
    </row>
    <row r="102" spans="1:4" ht="15" customHeight="1" thickBot="1">
      <c r="A102" s="791">
        <v>33</v>
      </c>
      <c r="B102" s="791" t="s">
        <v>399</v>
      </c>
      <c r="C102" s="260" t="s">
        <v>23</v>
      </c>
      <c r="D102" s="260" t="s">
        <v>415</v>
      </c>
    </row>
    <row r="103" spans="1:4" ht="15" customHeight="1">
      <c r="A103" s="792"/>
      <c r="B103" s="792"/>
      <c r="C103" s="46" t="s">
        <v>400</v>
      </c>
      <c r="D103" s="46"/>
    </row>
    <row r="104" spans="1:4" ht="15" customHeight="1">
      <c r="A104" s="792"/>
      <c r="B104" s="792"/>
      <c r="C104" s="61" t="s">
        <v>401</v>
      </c>
      <c r="D104" s="61"/>
    </row>
    <row r="105" spans="1:4" ht="15" customHeight="1">
      <c r="A105" s="792"/>
      <c r="B105" s="792"/>
      <c r="C105" s="61" t="s">
        <v>402</v>
      </c>
      <c r="D105" s="61"/>
    </row>
    <row r="106" spans="1:4" ht="15" customHeight="1">
      <c r="A106" s="792"/>
      <c r="B106" s="792"/>
      <c r="C106" s="61" t="s">
        <v>403</v>
      </c>
      <c r="D106" s="61"/>
    </row>
    <row r="107" spans="1:4" ht="15" customHeight="1">
      <c r="A107" s="792"/>
      <c r="B107" s="792"/>
      <c r="C107" s="61" t="s">
        <v>404</v>
      </c>
      <c r="D107" s="61"/>
    </row>
    <row r="108" spans="1:4" ht="15" customHeight="1">
      <c r="A108" s="792"/>
      <c r="B108" s="792"/>
      <c r="C108" s="61" t="s">
        <v>405</v>
      </c>
      <c r="D108" s="61"/>
    </row>
    <row r="109" spans="1:4" ht="15" customHeight="1">
      <c r="A109" s="792"/>
      <c r="B109" s="792"/>
      <c r="C109" s="61" t="s">
        <v>406</v>
      </c>
      <c r="D109" s="61"/>
    </row>
    <row r="110" spans="1:4" ht="15" customHeight="1">
      <c r="A110" s="792"/>
      <c r="B110" s="792"/>
      <c r="C110" s="61" t="s">
        <v>407</v>
      </c>
      <c r="D110" s="61"/>
    </row>
    <row r="111" spans="1:4" ht="15" customHeight="1">
      <c r="A111" s="792"/>
      <c r="B111" s="792"/>
      <c r="C111" s="61" t="s">
        <v>408</v>
      </c>
      <c r="D111" s="61"/>
    </row>
    <row r="112" spans="1:4" ht="15" customHeight="1">
      <c r="A112" s="792"/>
      <c r="B112" s="792"/>
      <c r="C112" s="61" t="s">
        <v>409</v>
      </c>
      <c r="D112" s="61"/>
    </row>
    <row r="113" spans="1:4" ht="15" customHeight="1">
      <c r="A113" s="792"/>
      <c r="B113" s="792"/>
      <c r="C113" s="61" t="s">
        <v>792</v>
      </c>
      <c r="D113" s="61" t="s">
        <v>792</v>
      </c>
    </row>
    <row r="114" spans="1:4" ht="15" customHeight="1">
      <c r="A114" s="792"/>
      <c r="B114" s="792"/>
      <c r="C114" s="61" t="s">
        <v>410</v>
      </c>
      <c r="D114" s="61"/>
    </row>
    <row r="115" spans="1:4" ht="15" customHeight="1" thickBot="1">
      <c r="A115" s="793"/>
      <c r="B115" s="793"/>
      <c r="C115" s="64" t="s">
        <v>411</v>
      </c>
      <c r="D115" s="64"/>
    </row>
    <row r="116" spans="1:4" s="123" customFormat="1" ht="15" customHeight="1" thickBot="1">
      <c r="A116" s="172">
        <v>34</v>
      </c>
      <c r="B116" s="784" t="s">
        <v>412</v>
      </c>
      <c r="C116" s="785"/>
      <c r="D116" s="171" t="s">
        <v>910</v>
      </c>
    </row>
    <row r="117" spans="1:4" s="123" customFormat="1" ht="15" customHeight="1" thickBot="1">
      <c r="A117" s="172">
        <v>35</v>
      </c>
      <c r="B117" s="784" t="s">
        <v>413</v>
      </c>
      <c r="C117" s="785"/>
      <c r="D117" s="562" t="s">
        <v>911</v>
      </c>
    </row>
    <row r="118" spans="1:4" s="123" customFormat="1" ht="15" customHeight="1" thickBot="1">
      <c r="A118" s="172">
        <v>36</v>
      </c>
      <c r="B118" s="784" t="s">
        <v>414</v>
      </c>
      <c r="C118" s="785"/>
      <c r="D118" s="171" t="s">
        <v>671</v>
      </c>
    </row>
    <row r="121" spans="1:4" ht="34.5" customHeight="1">
      <c r="A121" s="812" t="s">
        <v>354</v>
      </c>
      <c r="B121" s="813"/>
      <c r="C121" s="813"/>
      <c r="D121" s="813"/>
    </row>
    <row r="143" spans="1:4" s="150" customFormat="1" ht="18.75" customHeight="1">
      <c r="A143" s="794" t="s">
        <v>1018</v>
      </c>
      <c r="B143" s="794"/>
      <c r="C143" s="794"/>
      <c r="D143" s="794"/>
    </row>
    <row r="144" ht="12.75" customHeight="1" thickBot="1"/>
    <row r="145" spans="1:4" s="169" customFormat="1" ht="16.5" customHeight="1" thickBot="1">
      <c r="A145" s="168" t="s">
        <v>148</v>
      </c>
      <c r="B145" s="795" t="s">
        <v>149</v>
      </c>
      <c r="C145" s="796"/>
      <c r="D145" s="168" t="s">
        <v>150</v>
      </c>
    </row>
    <row r="146" spans="1:4" s="170" customFormat="1" ht="16.5" customHeight="1" thickBot="1">
      <c r="A146" s="786" t="s">
        <v>14</v>
      </c>
      <c r="B146" s="787"/>
      <c r="C146" s="787"/>
      <c r="D146" s="788"/>
    </row>
    <row r="147" spans="1:4" s="123" customFormat="1" ht="15" customHeight="1" thickBot="1">
      <c r="A147" s="172">
        <v>1</v>
      </c>
      <c r="B147" s="784" t="s">
        <v>15</v>
      </c>
      <c r="C147" s="785"/>
      <c r="D147" s="559" t="s">
        <v>916</v>
      </c>
    </row>
    <row r="148" spans="1:4" ht="15" customHeight="1" thickBot="1">
      <c r="A148" s="791">
        <v>2</v>
      </c>
      <c r="B148" s="791" t="s">
        <v>16</v>
      </c>
      <c r="C148" s="255" t="s">
        <v>23</v>
      </c>
      <c r="D148" s="255" t="s">
        <v>415</v>
      </c>
    </row>
    <row r="149" spans="1:4" ht="15" customHeight="1">
      <c r="A149" s="792"/>
      <c r="B149" s="792"/>
      <c r="C149" s="58" t="s">
        <v>24</v>
      </c>
      <c r="D149" s="58" t="s">
        <v>24</v>
      </c>
    </row>
    <row r="150" spans="1:4" ht="15" customHeight="1">
      <c r="A150" s="792"/>
      <c r="B150" s="792"/>
      <c r="C150" s="61" t="s">
        <v>25</v>
      </c>
      <c r="D150" s="61"/>
    </row>
    <row r="151" spans="1:4" ht="15" customHeight="1">
      <c r="A151" s="792"/>
      <c r="B151" s="792"/>
      <c r="C151" s="61" t="s">
        <v>26</v>
      </c>
      <c r="D151" s="61"/>
    </row>
    <row r="152" spans="1:4" ht="15" customHeight="1">
      <c r="A152" s="792"/>
      <c r="B152" s="792"/>
      <c r="C152" s="61" t="s">
        <v>27</v>
      </c>
      <c r="D152" s="61"/>
    </row>
    <row r="153" spans="1:4" ht="15" customHeight="1">
      <c r="A153" s="792"/>
      <c r="B153" s="792"/>
      <c r="C153" s="61" t="s">
        <v>28</v>
      </c>
      <c r="D153" s="61"/>
    </row>
    <row r="154" spans="1:4" ht="15" customHeight="1" thickBot="1">
      <c r="A154" s="793"/>
      <c r="B154" s="793"/>
      <c r="C154" s="64" t="s">
        <v>29</v>
      </c>
      <c r="D154" s="64"/>
    </row>
    <row r="155" spans="1:4" s="123" customFormat="1" ht="15" customHeight="1" thickBot="1">
      <c r="A155" s="172">
        <v>3</v>
      </c>
      <c r="B155" s="784" t="s">
        <v>17</v>
      </c>
      <c r="C155" s="785"/>
      <c r="D155" s="171" t="s">
        <v>226</v>
      </c>
    </row>
    <row r="156" spans="1:4" s="123" customFormat="1" ht="15" customHeight="1" thickBot="1">
      <c r="A156" s="172">
        <v>4</v>
      </c>
      <c r="B156" s="784" t="s">
        <v>18</v>
      </c>
      <c r="C156" s="785"/>
      <c r="D156" s="171" t="s">
        <v>122</v>
      </c>
    </row>
    <row r="157" spans="1:4" ht="15" customHeight="1" thickBot="1">
      <c r="A157" s="791">
        <v>5</v>
      </c>
      <c r="B157" s="791" t="s">
        <v>19</v>
      </c>
      <c r="C157" s="255" t="s">
        <v>23</v>
      </c>
      <c r="D157" s="255" t="s">
        <v>23</v>
      </c>
    </row>
    <row r="158" spans="1:4" ht="15" customHeight="1">
      <c r="A158" s="792"/>
      <c r="B158" s="792"/>
      <c r="C158" s="58" t="s">
        <v>30</v>
      </c>
      <c r="D158" s="58"/>
    </row>
    <row r="159" spans="1:4" ht="15" customHeight="1" thickBot="1">
      <c r="A159" s="793"/>
      <c r="B159" s="793"/>
      <c r="C159" s="64" t="s">
        <v>31</v>
      </c>
      <c r="D159" s="64" t="s">
        <v>31</v>
      </c>
    </row>
    <row r="160" spans="1:4" s="123" customFormat="1" ht="15" customHeight="1" thickBot="1">
      <c r="A160" s="172">
        <v>6</v>
      </c>
      <c r="B160" s="784" t="s">
        <v>20</v>
      </c>
      <c r="C160" s="785"/>
      <c r="D160" s="559"/>
    </row>
    <row r="161" spans="1:4" ht="15" customHeight="1">
      <c r="A161" s="791">
        <v>7</v>
      </c>
      <c r="B161" s="791" t="s">
        <v>21</v>
      </c>
      <c r="C161" s="256" t="s">
        <v>23</v>
      </c>
      <c r="D161" s="256" t="s">
        <v>415</v>
      </c>
    </row>
    <row r="162" spans="1:4" ht="15" customHeight="1" thickBot="1">
      <c r="A162" s="792"/>
      <c r="B162" s="792"/>
      <c r="C162" s="257" t="s">
        <v>32</v>
      </c>
      <c r="D162" s="257" t="s">
        <v>32</v>
      </c>
    </row>
    <row r="163" spans="1:4" ht="15" customHeight="1">
      <c r="A163" s="792"/>
      <c r="B163" s="792"/>
      <c r="C163" s="46" t="s">
        <v>33</v>
      </c>
      <c r="D163" s="46" t="s">
        <v>33</v>
      </c>
    </row>
    <row r="164" spans="1:4" ht="15" customHeight="1">
      <c r="A164" s="792"/>
      <c r="B164" s="792"/>
      <c r="C164" s="61" t="s">
        <v>34</v>
      </c>
      <c r="D164" s="61" t="s">
        <v>34</v>
      </c>
    </row>
    <row r="165" spans="1:4" ht="15" customHeight="1">
      <c r="A165" s="792"/>
      <c r="B165" s="792"/>
      <c r="C165" s="61" t="s">
        <v>35</v>
      </c>
      <c r="D165" s="61"/>
    </row>
    <row r="166" spans="1:4" ht="15" customHeight="1" thickBot="1">
      <c r="A166" s="793"/>
      <c r="B166" s="793"/>
      <c r="C166" s="64" t="s">
        <v>36</v>
      </c>
      <c r="D166" s="64" t="s">
        <v>36</v>
      </c>
    </row>
    <row r="167" spans="1:4" ht="15" customHeight="1">
      <c r="A167" s="791">
        <v>8</v>
      </c>
      <c r="B167" s="791" t="s">
        <v>22</v>
      </c>
      <c r="C167" s="258" t="s">
        <v>23</v>
      </c>
      <c r="D167" s="258" t="s">
        <v>415</v>
      </c>
    </row>
    <row r="168" spans="1:4" ht="15" customHeight="1" thickBot="1">
      <c r="A168" s="792"/>
      <c r="B168" s="792"/>
      <c r="C168" s="259" t="s">
        <v>32</v>
      </c>
      <c r="D168" s="259" t="s">
        <v>32</v>
      </c>
    </row>
    <row r="169" spans="1:4" ht="15" customHeight="1">
      <c r="A169" s="792"/>
      <c r="B169" s="792"/>
      <c r="C169" s="46" t="s">
        <v>37</v>
      </c>
      <c r="D169" s="46"/>
    </row>
    <row r="170" spans="1:4" ht="15" customHeight="1">
      <c r="A170" s="792"/>
      <c r="B170" s="792"/>
      <c r="C170" s="61" t="s">
        <v>38</v>
      </c>
      <c r="D170" s="61" t="s">
        <v>38</v>
      </c>
    </row>
    <row r="171" spans="1:4" ht="15" customHeight="1">
      <c r="A171" s="792"/>
      <c r="B171" s="792"/>
      <c r="C171" s="61" t="s">
        <v>39</v>
      </c>
      <c r="D171" s="61"/>
    </row>
    <row r="172" spans="1:4" ht="15" customHeight="1">
      <c r="A172" s="792"/>
      <c r="B172" s="792"/>
      <c r="C172" s="61" t="s">
        <v>40</v>
      </c>
      <c r="D172" s="61" t="s">
        <v>40</v>
      </c>
    </row>
    <row r="173" spans="1:4" ht="15" customHeight="1">
      <c r="A173" s="792"/>
      <c r="B173" s="792"/>
      <c r="C173" s="61" t="s">
        <v>136</v>
      </c>
      <c r="D173" s="61" t="s">
        <v>136</v>
      </c>
    </row>
    <row r="174" spans="1:4" ht="15" customHeight="1">
      <c r="A174" s="792"/>
      <c r="B174" s="792"/>
      <c r="C174" s="61" t="s">
        <v>137</v>
      </c>
      <c r="D174" s="61" t="s">
        <v>137</v>
      </c>
    </row>
    <row r="175" spans="1:4" ht="15" customHeight="1">
      <c r="A175" s="792"/>
      <c r="B175" s="792"/>
      <c r="C175" s="61" t="s">
        <v>138</v>
      </c>
      <c r="D175" s="61" t="s">
        <v>138</v>
      </c>
    </row>
    <row r="176" spans="1:4" ht="15" customHeight="1">
      <c r="A176" s="792"/>
      <c r="B176" s="792"/>
      <c r="C176" s="61" t="s">
        <v>139</v>
      </c>
      <c r="D176" s="61"/>
    </row>
    <row r="177" spans="1:4" ht="15" customHeight="1">
      <c r="A177" s="792"/>
      <c r="B177" s="792"/>
      <c r="C177" s="61" t="s">
        <v>140</v>
      </c>
      <c r="D177" s="61" t="s">
        <v>140</v>
      </c>
    </row>
    <row r="178" spans="1:4" ht="15" customHeight="1" thickBot="1">
      <c r="A178" s="793"/>
      <c r="B178" s="793"/>
      <c r="C178" s="64" t="s">
        <v>141</v>
      </c>
      <c r="D178" s="64" t="s">
        <v>141</v>
      </c>
    </row>
    <row r="179" spans="1:4" ht="15" customHeight="1" thickBot="1">
      <c r="A179" s="791">
        <v>9</v>
      </c>
      <c r="B179" s="791" t="s">
        <v>142</v>
      </c>
      <c r="C179" s="255" t="s">
        <v>23</v>
      </c>
      <c r="D179" s="255" t="s">
        <v>415</v>
      </c>
    </row>
    <row r="180" spans="1:4" ht="15" customHeight="1">
      <c r="A180" s="792"/>
      <c r="B180" s="792"/>
      <c r="C180" s="46" t="s">
        <v>40</v>
      </c>
      <c r="D180" s="46"/>
    </row>
    <row r="181" spans="1:4" ht="15" customHeight="1">
      <c r="A181" s="792"/>
      <c r="B181" s="792"/>
      <c r="C181" s="61" t="s">
        <v>143</v>
      </c>
      <c r="D181" s="61" t="s">
        <v>143</v>
      </c>
    </row>
    <row r="182" spans="1:4" ht="15" customHeight="1">
      <c r="A182" s="792"/>
      <c r="B182" s="792"/>
      <c r="C182" s="61" t="s">
        <v>145</v>
      </c>
      <c r="D182" s="61"/>
    </row>
    <row r="183" spans="1:4" ht="15" customHeight="1" thickBot="1">
      <c r="A183" s="793"/>
      <c r="B183" s="793"/>
      <c r="C183" s="64" t="s">
        <v>144</v>
      </c>
      <c r="D183" s="64"/>
    </row>
    <row r="184" spans="1:4" s="123" customFormat="1" ht="15" customHeight="1" thickBot="1">
      <c r="A184" s="172">
        <v>10</v>
      </c>
      <c r="B184" s="784" t="s">
        <v>146</v>
      </c>
      <c r="C184" s="806"/>
      <c r="D184" s="171"/>
    </row>
    <row r="185" spans="1:4" s="170" customFormat="1" ht="16.5" customHeight="1" thickBot="1">
      <c r="A185" s="786" t="s">
        <v>147</v>
      </c>
      <c r="B185" s="787"/>
      <c r="C185" s="787"/>
      <c r="D185" s="788"/>
    </row>
    <row r="186" spans="1:4" s="123" customFormat="1" ht="192.75" customHeight="1" thickBot="1">
      <c r="A186" s="661">
        <v>11</v>
      </c>
      <c r="B186" s="810" t="s">
        <v>151</v>
      </c>
      <c r="C186" s="811"/>
      <c r="D186" s="663"/>
    </row>
    <row r="187" spans="1:4" ht="15" customHeight="1" thickBot="1">
      <c r="A187" s="791">
        <v>12</v>
      </c>
      <c r="B187" s="791" t="s">
        <v>152</v>
      </c>
      <c r="C187" s="260" t="s">
        <v>23</v>
      </c>
      <c r="D187" s="261" t="s">
        <v>415</v>
      </c>
    </row>
    <row r="188" spans="1:4" ht="15" customHeight="1">
      <c r="A188" s="792"/>
      <c r="B188" s="792"/>
      <c r="C188" s="46" t="s">
        <v>153</v>
      </c>
      <c r="D188" s="664"/>
    </row>
    <row r="189" spans="1:4" ht="15" customHeight="1">
      <c r="A189" s="792"/>
      <c r="B189" s="792"/>
      <c r="C189" s="61" t="s">
        <v>154</v>
      </c>
      <c r="D189" s="61" t="s">
        <v>154</v>
      </c>
    </row>
    <row r="190" spans="1:4" ht="15" customHeight="1" thickBot="1">
      <c r="A190" s="793"/>
      <c r="B190" s="793"/>
      <c r="C190" s="64" t="s">
        <v>155</v>
      </c>
      <c r="D190" s="64"/>
    </row>
    <row r="191" spans="1:4" ht="15" customHeight="1" thickBot="1">
      <c r="A191" s="791">
        <v>13</v>
      </c>
      <c r="B191" s="791" t="s">
        <v>156</v>
      </c>
      <c r="C191" s="260" t="s">
        <v>23</v>
      </c>
      <c r="D191" s="261" t="s">
        <v>415</v>
      </c>
    </row>
    <row r="192" spans="1:4" ht="15" customHeight="1">
      <c r="A192" s="792"/>
      <c r="B192" s="792"/>
      <c r="C192" s="46" t="s">
        <v>157</v>
      </c>
      <c r="D192" s="46" t="s">
        <v>157</v>
      </c>
    </row>
    <row r="193" spans="1:4" ht="15" customHeight="1">
      <c r="A193" s="792"/>
      <c r="B193" s="792"/>
      <c r="C193" s="61" t="s">
        <v>158</v>
      </c>
      <c r="D193" s="61"/>
    </row>
    <row r="194" spans="1:4" ht="15" customHeight="1">
      <c r="A194" s="792"/>
      <c r="B194" s="792"/>
      <c r="C194" s="61" t="s">
        <v>159</v>
      </c>
      <c r="D194" s="61"/>
    </row>
    <row r="195" spans="1:4" ht="15" customHeight="1">
      <c r="A195" s="792"/>
      <c r="B195" s="792"/>
      <c r="C195" s="61" t="s">
        <v>160</v>
      </c>
      <c r="D195" s="61"/>
    </row>
    <row r="196" spans="1:4" ht="15" customHeight="1">
      <c r="A196" s="792"/>
      <c r="B196" s="792"/>
      <c r="C196" s="61" t="s">
        <v>161</v>
      </c>
      <c r="D196" s="61"/>
    </row>
    <row r="197" spans="1:4" ht="15" customHeight="1">
      <c r="A197" s="792"/>
      <c r="B197" s="792"/>
      <c r="C197" s="61" t="s">
        <v>162</v>
      </c>
      <c r="D197" s="61"/>
    </row>
    <row r="198" spans="1:4" ht="15" customHeight="1" thickBot="1">
      <c r="A198" s="793"/>
      <c r="B198" s="793"/>
      <c r="C198" s="64" t="s">
        <v>163</v>
      </c>
      <c r="D198" s="61"/>
    </row>
    <row r="199" spans="1:4" s="123" customFormat="1" ht="15" customHeight="1" thickBot="1">
      <c r="A199" s="172">
        <v>14</v>
      </c>
      <c r="B199" s="784" t="s">
        <v>164</v>
      </c>
      <c r="C199" s="785"/>
      <c r="D199" s="171" t="s">
        <v>906</v>
      </c>
    </row>
    <row r="200" spans="1:4" s="123" customFormat="1" ht="15" customHeight="1" thickBot="1">
      <c r="A200" s="172">
        <v>15</v>
      </c>
      <c r="B200" s="784" t="s">
        <v>165</v>
      </c>
      <c r="C200" s="785"/>
      <c r="D200" s="560">
        <v>41275</v>
      </c>
    </row>
    <row r="201" spans="1:4" s="123" customFormat="1" ht="15" customHeight="1" thickBot="1">
      <c r="A201" s="172">
        <v>16</v>
      </c>
      <c r="B201" s="784" t="s">
        <v>166</v>
      </c>
      <c r="C201" s="785"/>
      <c r="D201" s="560">
        <v>42369</v>
      </c>
    </row>
    <row r="202" spans="1:4" s="170" customFormat="1" ht="16.5" customHeight="1" thickBot="1">
      <c r="A202" s="786" t="s">
        <v>167</v>
      </c>
      <c r="B202" s="787"/>
      <c r="C202" s="787"/>
      <c r="D202" s="788"/>
    </row>
    <row r="203" spans="1:4" s="123" customFormat="1" ht="15" customHeight="1" thickBot="1">
      <c r="A203" s="172">
        <v>17</v>
      </c>
      <c r="B203" s="784" t="s">
        <v>111</v>
      </c>
      <c r="C203" s="785"/>
      <c r="D203" s="561">
        <v>11</v>
      </c>
    </row>
    <row r="204" spans="1:4" s="123" customFormat="1" ht="15" customHeight="1" thickBot="1">
      <c r="A204" s="172">
        <v>18</v>
      </c>
      <c r="B204" s="784" t="s">
        <v>85</v>
      </c>
      <c r="C204" s="785"/>
      <c r="D204" s="561">
        <v>11</v>
      </c>
    </row>
    <row r="205" spans="1:4" s="123" customFormat="1" ht="15" customHeight="1" thickBot="1">
      <c r="A205" s="172">
        <v>19</v>
      </c>
      <c r="B205" s="784" t="s">
        <v>86</v>
      </c>
      <c r="C205" s="785"/>
      <c r="D205" s="561">
        <v>0</v>
      </c>
    </row>
    <row r="206" spans="1:4" s="123" customFormat="1" ht="15" customHeight="1" thickBot="1">
      <c r="A206" s="172">
        <v>20</v>
      </c>
      <c r="B206" s="784" t="s">
        <v>87</v>
      </c>
      <c r="C206" s="785"/>
      <c r="D206" s="561">
        <v>0</v>
      </c>
    </row>
    <row r="207" spans="1:4" s="123" customFormat="1" ht="15" customHeight="1" thickBot="1">
      <c r="A207" s="172">
        <v>21</v>
      </c>
      <c r="B207" s="784" t="s">
        <v>88</v>
      </c>
      <c r="C207" s="785"/>
      <c r="D207" s="561">
        <v>0</v>
      </c>
    </row>
    <row r="208" spans="1:4" s="123" customFormat="1" ht="15" customHeight="1" thickBot="1">
      <c r="A208" s="172">
        <v>22</v>
      </c>
      <c r="B208" s="784" t="s">
        <v>89</v>
      </c>
      <c r="C208" s="785"/>
      <c r="D208" s="561">
        <v>0</v>
      </c>
    </row>
    <row r="209" spans="1:4" s="123" customFormat="1" ht="15" customHeight="1" thickBot="1">
      <c r="A209" s="172">
        <v>23</v>
      </c>
      <c r="B209" s="784" t="s">
        <v>112</v>
      </c>
      <c r="C209" s="785"/>
      <c r="D209" s="561">
        <v>0</v>
      </c>
    </row>
    <row r="210" spans="1:4" s="123" customFormat="1" ht="15" customHeight="1" thickBot="1">
      <c r="A210" s="172">
        <v>24</v>
      </c>
      <c r="B210" s="789" t="s">
        <v>892</v>
      </c>
      <c r="C210" s="790"/>
      <c r="D210" s="561">
        <v>11</v>
      </c>
    </row>
    <row r="211" spans="1:4" s="123" customFormat="1" ht="15" customHeight="1" thickBot="1">
      <c r="A211" s="172">
        <v>25</v>
      </c>
      <c r="B211" s="784" t="s">
        <v>895</v>
      </c>
      <c r="C211" s="785"/>
      <c r="D211" s="561">
        <v>11</v>
      </c>
    </row>
    <row r="212" spans="1:4" s="123" customFormat="1" ht="15" customHeight="1" thickBot="1">
      <c r="A212" s="172">
        <v>26</v>
      </c>
      <c r="B212" s="784" t="s">
        <v>914</v>
      </c>
      <c r="C212" s="785"/>
      <c r="D212" s="561">
        <v>110</v>
      </c>
    </row>
    <row r="213" spans="1:4" s="169" customFormat="1" ht="16.5" customHeight="1" thickBot="1">
      <c r="A213" s="807" t="s">
        <v>1021</v>
      </c>
      <c r="B213" s="808"/>
      <c r="C213" s="808"/>
      <c r="D213" s="809"/>
    </row>
    <row r="214" spans="1:4" s="123" customFormat="1" ht="15" customHeight="1" thickBot="1">
      <c r="A214" s="172">
        <v>27</v>
      </c>
      <c r="B214" s="784" t="s">
        <v>383</v>
      </c>
      <c r="C214" s="785"/>
      <c r="D214" s="171" t="s">
        <v>907</v>
      </c>
    </row>
    <row r="215" spans="1:4" s="123" customFormat="1" ht="15" customHeight="1" thickBot="1">
      <c r="A215" s="172">
        <v>28</v>
      </c>
      <c r="B215" s="784" t="s">
        <v>384</v>
      </c>
      <c r="C215" s="785"/>
      <c r="D215" s="171" t="s">
        <v>909</v>
      </c>
    </row>
    <row r="216" spans="1:4" s="123" customFormat="1" ht="28.5" customHeight="1" thickBot="1">
      <c r="A216" s="172">
        <v>29</v>
      </c>
      <c r="B216" s="784" t="s">
        <v>385</v>
      </c>
      <c r="C216" s="785"/>
      <c r="D216" s="171" t="s">
        <v>976</v>
      </c>
    </row>
    <row r="217" spans="1:4" s="123" customFormat="1" ht="28.5" customHeight="1" thickBot="1">
      <c r="A217" s="172">
        <v>30</v>
      </c>
      <c r="B217" s="784" t="s">
        <v>386</v>
      </c>
      <c r="C217" s="785"/>
      <c r="D217" s="171" t="s">
        <v>977</v>
      </c>
    </row>
    <row r="218" spans="1:4" s="170" customFormat="1" ht="16.5" customHeight="1" thickBot="1">
      <c r="A218" s="786" t="s">
        <v>387</v>
      </c>
      <c r="B218" s="787"/>
      <c r="C218" s="787"/>
      <c r="D218" s="788"/>
    </row>
    <row r="219" spans="1:4" ht="15" customHeight="1" thickBot="1">
      <c r="A219" s="791">
        <v>31</v>
      </c>
      <c r="B219" s="791" t="s">
        <v>388</v>
      </c>
      <c r="C219" s="255" t="s">
        <v>23</v>
      </c>
      <c r="D219" s="255" t="s">
        <v>415</v>
      </c>
    </row>
    <row r="220" spans="1:4" ht="15" customHeight="1">
      <c r="A220" s="792"/>
      <c r="B220" s="792"/>
      <c r="C220" s="46" t="s">
        <v>389</v>
      </c>
      <c r="D220" s="46"/>
    </row>
    <row r="221" spans="1:4" ht="15" customHeight="1">
      <c r="A221" s="792"/>
      <c r="B221" s="792"/>
      <c r="C221" s="61" t="s">
        <v>390</v>
      </c>
      <c r="D221" s="61"/>
    </row>
    <row r="222" spans="1:4" ht="15" customHeight="1">
      <c r="A222" s="792"/>
      <c r="B222" s="792"/>
      <c r="C222" s="61" t="s">
        <v>391</v>
      </c>
      <c r="D222" s="61" t="s">
        <v>391</v>
      </c>
    </row>
    <row r="223" spans="1:4" ht="15" customHeight="1">
      <c r="A223" s="792"/>
      <c r="B223" s="792"/>
      <c r="C223" s="61" t="s">
        <v>392</v>
      </c>
      <c r="D223" s="61"/>
    </row>
    <row r="224" spans="1:4" ht="15" customHeight="1" thickBot="1">
      <c r="A224" s="793"/>
      <c r="B224" s="793"/>
      <c r="C224" s="64" t="s">
        <v>393</v>
      </c>
      <c r="D224" s="64"/>
    </row>
    <row r="225" spans="1:4" ht="15" customHeight="1" thickBot="1">
      <c r="A225" s="791">
        <v>32</v>
      </c>
      <c r="B225" s="791" t="s">
        <v>221</v>
      </c>
      <c r="C225" s="255" t="s">
        <v>23</v>
      </c>
      <c r="D225" s="255" t="s">
        <v>415</v>
      </c>
    </row>
    <row r="226" spans="1:4" ht="15" customHeight="1">
      <c r="A226" s="792"/>
      <c r="B226" s="792"/>
      <c r="C226" s="46" t="s">
        <v>394</v>
      </c>
      <c r="D226" s="46" t="s">
        <v>394</v>
      </c>
    </row>
    <row r="227" spans="1:4" ht="15" customHeight="1">
      <c r="A227" s="792"/>
      <c r="B227" s="792"/>
      <c r="C227" s="61" t="s">
        <v>220</v>
      </c>
      <c r="D227" s="61"/>
    </row>
    <row r="228" spans="1:4" ht="15" customHeight="1">
      <c r="A228" s="792"/>
      <c r="B228" s="792"/>
      <c r="C228" s="61" t="s">
        <v>395</v>
      </c>
      <c r="D228" s="61"/>
    </row>
    <row r="229" spans="1:4" ht="15" customHeight="1">
      <c r="A229" s="792"/>
      <c r="B229" s="792"/>
      <c r="C229" s="61" t="s">
        <v>225</v>
      </c>
      <c r="D229" s="61"/>
    </row>
    <row r="230" spans="1:4" ht="15" customHeight="1">
      <c r="A230" s="792"/>
      <c r="B230" s="792"/>
      <c r="C230" s="61" t="s">
        <v>396</v>
      </c>
      <c r="D230" s="61"/>
    </row>
    <row r="231" spans="1:4" ht="15" customHeight="1">
      <c r="A231" s="792"/>
      <c r="B231" s="792"/>
      <c r="C231" s="61" t="s">
        <v>397</v>
      </c>
      <c r="D231" s="61"/>
    </row>
    <row r="232" spans="1:4" ht="15" customHeight="1">
      <c r="A232" s="792"/>
      <c r="B232" s="792"/>
      <c r="C232" s="61" t="s">
        <v>398</v>
      </c>
      <c r="D232" s="61"/>
    </row>
    <row r="233" spans="1:4" ht="15" customHeight="1">
      <c r="A233" s="792"/>
      <c r="B233" s="792"/>
      <c r="C233" s="61" t="s">
        <v>222</v>
      </c>
      <c r="D233" s="61"/>
    </row>
    <row r="234" spans="1:4" ht="15" customHeight="1">
      <c r="A234" s="792"/>
      <c r="B234" s="792"/>
      <c r="C234" s="61" t="s">
        <v>223</v>
      </c>
      <c r="D234" s="61"/>
    </row>
    <row r="235" spans="1:4" ht="15" customHeight="1">
      <c r="A235" s="792"/>
      <c r="B235" s="792"/>
      <c r="C235" s="61" t="s">
        <v>224</v>
      </c>
      <c r="D235" s="61"/>
    </row>
    <row r="236" spans="1:4" ht="15" customHeight="1">
      <c r="A236" s="792"/>
      <c r="B236" s="792"/>
      <c r="C236" s="61" t="s">
        <v>227</v>
      </c>
      <c r="D236" s="61"/>
    </row>
    <row r="237" spans="1:4" ht="15" customHeight="1" thickBot="1">
      <c r="A237" s="793"/>
      <c r="B237" s="793"/>
      <c r="C237" s="64" t="s">
        <v>228</v>
      </c>
      <c r="D237" s="64"/>
    </row>
    <row r="238" spans="1:4" ht="15" customHeight="1" thickBot="1">
      <c r="A238" s="791">
        <v>33</v>
      </c>
      <c r="B238" s="791" t="s">
        <v>399</v>
      </c>
      <c r="C238" s="260" t="s">
        <v>23</v>
      </c>
      <c r="D238" s="260" t="s">
        <v>415</v>
      </c>
    </row>
    <row r="239" spans="1:4" ht="15" customHeight="1">
      <c r="A239" s="792"/>
      <c r="B239" s="792"/>
      <c r="C239" s="46" t="s">
        <v>400</v>
      </c>
      <c r="D239" s="46"/>
    </row>
    <row r="240" spans="1:4" ht="15" customHeight="1">
      <c r="A240" s="792"/>
      <c r="B240" s="792"/>
      <c r="C240" s="61" t="s">
        <v>401</v>
      </c>
      <c r="D240" s="61"/>
    </row>
    <row r="241" spans="1:4" ht="15" customHeight="1">
      <c r="A241" s="792"/>
      <c r="B241" s="792"/>
      <c r="C241" s="61" t="s">
        <v>402</v>
      </c>
      <c r="D241" s="61"/>
    </row>
    <row r="242" spans="1:4" ht="15" customHeight="1">
      <c r="A242" s="792"/>
      <c r="B242" s="792"/>
      <c r="C242" s="61" t="s">
        <v>403</v>
      </c>
      <c r="D242" s="61"/>
    </row>
    <row r="243" spans="1:4" ht="15" customHeight="1">
      <c r="A243" s="792"/>
      <c r="B243" s="792"/>
      <c r="C243" s="61" t="s">
        <v>404</v>
      </c>
      <c r="D243" s="61"/>
    </row>
    <row r="244" spans="1:4" ht="15" customHeight="1">
      <c r="A244" s="792"/>
      <c r="B244" s="792"/>
      <c r="C244" s="61" t="s">
        <v>405</v>
      </c>
      <c r="D244" s="61"/>
    </row>
    <row r="245" spans="1:4" ht="15" customHeight="1">
      <c r="A245" s="792"/>
      <c r="B245" s="792"/>
      <c r="C245" s="61" t="s">
        <v>406</v>
      </c>
      <c r="D245" s="61"/>
    </row>
    <row r="246" spans="1:4" ht="15" customHeight="1">
      <c r="A246" s="792"/>
      <c r="B246" s="792"/>
      <c r="C246" s="61" t="s">
        <v>407</v>
      </c>
      <c r="D246" s="61"/>
    </row>
    <row r="247" spans="1:4" ht="15" customHeight="1">
      <c r="A247" s="792"/>
      <c r="B247" s="792"/>
      <c r="C247" s="61" t="s">
        <v>408</v>
      </c>
      <c r="D247" s="61"/>
    </row>
    <row r="248" spans="1:4" ht="15" customHeight="1">
      <c r="A248" s="792"/>
      <c r="B248" s="792"/>
      <c r="C248" s="61" t="s">
        <v>409</v>
      </c>
      <c r="D248" s="61"/>
    </row>
    <row r="249" spans="1:4" ht="15" customHeight="1">
      <c r="A249" s="792"/>
      <c r="B249" s="792"/>
      <c r="C249" s="61" t="s">
        <v>792</v>
      </c>
      <c r="D249" s="61" t="s">
        <v>792</v>
      </c>
    </row>
    <row r="250" spans="1:4" ht="15" customHeight="1">
      <c r="A250" s="792"/>
      <c r="B250" s="792"/>
      <c r="C250" s="61" t="s">
        <v>410</v>
      </c>
      <c r="D250" s="61"/>
    </row>
    <row r="251" spans="1:4" ht="15" customHeight="1" thickBot="1">
      <c r="A251" s="793"/>
      <c r="B251" s="793"/>
      <c r="C251" s="64" t="s">
        <v>411</v>
      </c>
      <c r="D251" s="64"/>
    </row>
    <row r="252" spans="1:4" s="123" customFormat="1" ht="15" customHeight="1" thickBot="1">
      <c r="A252" s="172">
        <v>34</v>
      </c>
      <c r="B252" s="784" t="s">
        <v>412</v>
      </c>
      <c r="C252" s="785"/>
      <c r="D252" s="171"/>
    </row>
    <row r="253" spans="1:4" s="123" customFormat="1" ht="15" customHeight="1" thickBot="1">
      <c r="A253" s="172">
        <v>35</v>
      </c>
      <c r="B253" s="784" t="s">
        <v>413</v>
      </c>
      <c r="C253" s="785"/>
      <c r="D253" s="562">
        <v>200</v>
      </c>
    </row>
    <row r="254" spans="1:4" s="123" customFormat="1" ht="15" customHeight="1" thickBot="1">
      <c r="A254" s="172">
        <v>36</v>
      </c>
      <c r="B254" s="784" t="s">
        <v>414</v>
      </c>
      <c r="C254" s="785"/>
      <c r="D254" s="171" t="s">
        <v>978</v>
      </c>
    </row>
    <row r="257" spans="1:4" ht="34.5" customHeight="1">
      <c r="A257" s="812" t="s">
        <v>354</v>
      </c>
      <c r="B257" s="813"/>
      <c r="C257" s="813"/>
      <c r="D257" s="813"/>
    </row>
    <row r="294" ht="12.75" customHeight="1" thickBot="1"/>
    <row r="295" spans="1:4" s="169" customFormat="1" ht="16.5" customHeight="1" thickBot="1">
      <c r="A295" s="168" t="s">
        <v>148</v>
      </c>
      <c r="B295" s="795" t="s">
        <v>149</v>
      </c>
      <c r="C295" s="796"/>
      <c r="D295" s="168" t="s">
        <v>150</v>
      </c>
    </row>
    <row r="296" spans="1:4" s="170" customFormat="1" ht="16.5" customHeight="1" thickBot="1">
      <c r="A296" s="786" t="s">
        <v>14</v>
      </c>
      <c r="B296" s="787"/>
      <c r="C296" s="787"/>
      <c r="D296" s="788"/>
    </row>
    <row r="297" spans="1:4" s="123" customFormat="1" ht="15" customHeight="1" thickBot="1">
      <c r="A297" s="172">
        <v>1</v>
      </c>
      <c r="B297" s="784" t="s">
        <v>15</v>
      </c>
      <c r="C297" s="785"/>
      <c r="D297" s="559"/>
    </row>
    <row r="298" spans="1:4" ht="15" customHeight="1" thickBot="1">
      <c r="A298" s="791">
        <v>2</v>
      </c>
      <c r="B298" s="791" t="s">
        <v>16</v>
      </c>
      <c r="C298" s="255" t="s">
        <v>23</v>
      </c>
      <c r="D298" s="255" t="s">
        <v>415</v>
      </c>
    </row>
    <row r="299" spans="1:4" ht="15" customHeight="1">
      <c r="A299" s="792"/>
      <c r="B299" s="792"/>
      <c r="C299" s="58" t="s">
        <v>24</v>
      </c>
      <c r="D299" s="58" t="s">
        <v>24</v>
      </c>
    </row>
    <row r="300" spans="1:4" ht="15" customHeight="1">
      <c r="A300" s="792"/>
      <c r="B300" s="792"/>
      <c r="C300" s="61" t="s">
        <v>25</v>
      </c>
      <c r="D300" s="61"/>
    </row>
    <row r="301" spans="1:4" ht="15" customHeight="1">
      <c r="A301" s="792"/>
      <c r="B301" s="792"/>
      <c r="C301" s="61" t="s">
        <v>26</v>
      </c>
      <c r="D301" s="61"/>
    </row>
    <row r="302" spans="1:4" ht="15" customHeight="1">
      <c r="A302" s="792"/>
      <c r="B302" s="792"/>
      <c r="C302" s="61" t="s">
        <v>27</v>
      </c>
      <c r="D302" s="61"/>
    </row>
    <row r="303" spans="1:4" ht="15" customHeight="1">
      <c r="A303" s="792"/>
      <c r="B303" s="792"/>
      <c r="C303" s="61" t="s">
        <v>28</v>
      </c>
      <c r="D303" s="61"/>
    </row>
    <row r="304" spans="1:4" ht="15" customHeight="1" thickBot="1">
      <c r="A304" s="793"/>
      <c r="B304" s="793"/>
      <c r="C304" s="64" t="s">
        <v>29</v>
      </c>
      <c r="D304" s="64"/>
    </row>
    <row r="305" spans="1:4" s="123" customFormat="1" ht="15" customHeight="1" thickBot="1">
      <c r="A305" s="172">
        <v>3</v>
      </c>
      <c r="B305" s="784" t="s">
        <v>17</v>
      </c>
      <c r="C305" s="785"/>
      <c r="D305" s="171" t="s">
        <v>226</v>
      </c>
    </row>
    <row r="306" spans="1:4" s="123" customFormat="1" ht="15" customHeight="1" thickBot="1">
      <c r="A306" s="172">
        <v>4</v>
      </c>
      <c r="B306" s="784" t="s">
        <v>18</v>
      </c>
      <c r="C306" s="785"/>
      <c r="D306" s="171" t="s">
        <v>122</v>
      </c>
    </row>
    <row r="307" spans="1:4" ht="15" customHeight="1" thickBot="1">
      <c r="A307" s="791">
        <v>5</v>
      </c>
      <c r="B307" s="791" t="s">
        <v>19</v>
      </c>
      <c r="C307" s="255" t="s">
        <v>23</v>
      </c>
      <c r="D307" s="255" t="s">
        <v>23</v>
      </c>
    </row>
    <row r="308" spans="1:4" ht="15" customHeight="1">
      <c r="A308" s="792"/>
      <c r="B308" s="792"/>
      <c r="C308" s="58" t="s">
        <v>30</v>
      </c>
      <c r="D308" s="58"/>
    </row>
    <row r="309" spans="1:4" ht="15" customHeight="1" thickBot="1">
      <c r="A309" s="793"/>
      <c r="B309" s="793"/>
      <c r="C309" s="64" t="s">
        <v>31</v>
      </c>
      <c r="D309" s="64" t="s">
        <v>31</v>
      </c>
    </row>
    <row r="310" spans="1:4" s="123" customFormat="1" ht="15" customHeight="1" thickBot="1">
      <c r="A310" s="172">
        <v>6</v>
      </c>
      <c r="B310" s="784" t="s">
        <v>20</v>
      </c>
      <c r="C310" s="785"/>
      <c r="D310" s="559"/>
    </row>
    <row r="311" spans="1:4" ht="15" customHeight="1">
      <c r="A311" s="791">
        <v>7</v>
      </c>
      <c r="B311" s="791" t="s">
        <v>21</v>
      </c>
      <c r="C311" s="256" t="s">
        <v>23</v>
      </c>
      <c r="D311" s="256" t="s">
        <v>415</v>
      </c>
    </row>
    <row r="312" spans="1:4" ht="15" customHeight="1" thickBot="1">
      <c r="A312" s="792"/>
      <c r="B312" s="792"/>
      <c r="C312" s="257" t="s">
        <v>32</v>
      </c>
      <c r="D312" s="257" t="s">
        <v>32</v>
      </c>
    </row>
    <row r="313" spans="1:4" ht="15" customHeight="1">
      <c r="A313" s="792"/>
      <c r="B313" s="792"/>
      <c r="C313" s="46" t="s">
        <v>33</v>
      </c>
      <c r="D313" s="46" t="s">
        <v>33</v>
      </c>
    </row>
    <row r="314" spans="1:4" ht="15" customHeight="1">
      <c r="A314" s="792"/>
      <c r="B314" s="792"/>
      <c r="C314" s="61" t="s">
        <v>34</v>
      </c>
      <c r="D314" s="61" t="s">
        <v>34</v>
      </c>
    </row>
    <row r="315" spans="1:4" ht="15" customHeight="1">
      <c r="A315" s="792"/>
      <c r="B315" s="792"/>
      <c r="C315" s="61" t="s">
        <v>35</v>
      </c>
      <c r="D315" s="61"/>
    </row>
    <row r="316" spans="1:4" ht="15" customHeight="1" thickBot="1">
      <c r="A316" s="793"/>
      <c r="B316" s="793"/>
      <c r="C316" s="64" t="s">
        <v>36</v>
      </c>
      <c r="D316" s="64" t="s">
        <v>36</v>
      </c>
    </row>
    <row r="317" spans="1:4" ht="15" customHeight="1">
      <c r="A317" s="791">
        <v>8</v>
      </c>
      <c r="B317" s="791" t="s">
        <v>22</v>
      </c>
      <c r="C317" s="258" t="s">
        <v>23</v>
      </c>
      <c r="D317" s="258" t="s">
        <v>415</v>
      </c>
    </row>
    <row r="318" spans="1:4" ht="15" customHeight="1" thickBot="1">
      <c r="A318" s="792"/>
      <c r="B318" s="792"/>
      <c r="C318" s="259" t="s">
        <v>32</v>
      </c>
      <c r="D318" s="259" t="s">
        <v>32</v>
      </c>
    </row>
    <row r="319" spans="1:4" ht="15" customHeight="1">
      <c r="A319" s="792"/>
      <c r="B319" s="792"/>
      <c r="C319" s="46" t="s">
        <v>37</v>
      </c>
      <c r="D319" s="46"/>
    </row>
    <row r="320" spans="1:4" ht="15" customHeight="1">
      <c r="A320" s="792"/>
      <c r="B320" s="792"/>
      <c r="C320" s="61" t="s">
        <v>38</v>
      </c>
      <c r="D320" s="61"/>
    </row>
    <row r="321" spans="1:4" ht="15" customHeight="1">
      <c r="A321" s="792"/>
      <c r="B321" s="792"/>
      <c r="C321" s="61" t="s">
        <v>39</v>
      </c>
      <c r="D321" s="61"/>
    </row>
    <row r="322" spans="1:4" ht="15" customHeight="1">
      <c r="A322" s="792"/>
      <c r="B322" s="792"/>
      <c r="C322" s="61" t="s">
        <v>40</v>
      </c>
      <c r="D322" s="61"/>
    </row>
    <row r="323" spans="1:4" ht="15" customHeight="1">
      <c r="A323" s="792"/>
      <c r="B323" s="792"/>
      <c r="C323" s="61" t="s">
        <v>136</v>
      </c>
      <c r="D323" s="61"/>
    </row>
    <row r="324" spans="1:4" ht="15" customHeight="1">
      <c r="A324" s="792"/>
      <c r="B324" s="792"/>
      <c r="C324" s="61" t="s">
        <v>137</v>
      </c>
      <c r="D324" s="61"/>
    </row>
    <row r="325" spans="1:4" ht="15" customHeight="1">
      <c r="A325" s="792"/>
      <c r="B325" s="792"/>
      <c r="C325" s="61" t="s">
        <v>138</v>
      </c>
      <c r="D325" s="61"/>
    </row>
    <row r="326" spans="1:4" ht="15" customHeight="1">
      <c r="A326" s="792"/>
      <c r="B326" s="792"/>
      <c r="C326" s="61" t="s">
        <v>139</v>
      </c>
      <c r="D326" s="61"/>
    </row>
    <row r="327" spans="1:4" ht="15" customHeight="1">
      <c r="A327" s="792"/>
      <c r="B327" s="792"/>
      <c r="C327" s="61" t="s">
        <v>140</v>
      </c>
      <c r="D327" s="61"/>
    </row>
    <row r="328" spans="1:4" ht="15" customHeight="1" thickBot="1">
      <c r="A328" s="793"/>
      <c r="B328" s="793"/>
      <c r="C328" s="64" t="s">
        <v>141</v>
      </c>
      <c r="D328" s="64"/>
    </row>
    <row r="329" spans="1:4" ht="15" customHeight="1" thickBot="1">
      <c r="A329" s="791">
        <v>9</v>
      </c>
      <c r="B329" s="791" t="s">
        <v>142</v>
      </c>
      <c r="C329" s="255" t="s">
        <v>23</v>
      </c>
      <c r="D329" s="255" t="s">
        <v>415</v>
      </c>
    </row>
    <row r="330" spans="1:4" ht="15" customHeight="1">
      <c r="A330" s="792"/>
      <c r="B330" s="792"/>
      <c r="C330" s="46" t="s">
        <v>40</v>
      </c>
      <c r="D330" s="46"/>
    </row>
    <row r="331" spans="1:4" ht="15" customHeight="1">
      <c r="A331" s="792"/>
      <c r="B331" s="792"/>
      <c r="C331" s="61" t="s">
        <v>143</v>
      </c>
      <c r="D331" s="61"/>
    </row>
    <row r="332" spans="1:4" ht="15" customHeight="1">
      <c r="A332" s="792"/>
      <c r="B332" s="792"/>
      <c r="C332" s="61" t="s">
        <v>145</v>
      </c>
      <c r="D332" s="61"/>
    </row>
    <row r="333" spans="1:4" ht="15" customHeight="1" thickBot="1">
      <c r="A333" s="793"/>
      <c r="B333" s="793"/>
      <c r="C333" s="64" t="s">
        <v>144</v>
      </c>
      <c r="D333" s="64"/>
    </row>
    <row r="334" spans="1:4" s="123" customFormat="1" ht="15" customHeight="1" thickBot="1">
      <c r="A334" s="172">
        <v>10</v>
      </c>
      <c r="B334" s="784" t="s">
        <v>146</v>
      </c>
      <c r="C334" s="806"/>
      <c r="D334" s="171"/>
    </row>
    <row r="335" spans="1:4" s="170" customFormat="1" ht="16.5" customHeight="1" thickBot="1">
      <c r="A335" s="786" t="s">
        <v>147</v>
      </c>
      <c r="B335" s="787"/>
      <c r="C335" s="787"/>
      <c r="D335" s="788"/>
    </row>
    <row r="336" spans="1:4" s="123" customFormat="1" ht="192.75" customHeight="1" thickBot="1">
      <c r="A336" s="661">
        <v>11</v>
      </c>
      <c r="B336" s="810" t="s">
        <v>151</v>
      </c>
      <c r="C336" s="811"/>
      <c r="D336" s="663"/>
    </row>
    <row r="337" spans="1:4" ht="15" customHeight="1" thickBot="1">
      <c r="A337" s="791">
        <v>12</v>
      </c>
      <c r="B337" s="791" t="s">
        <v>152</v>
      </c>
      <c r="C337" s="260" t="s">
        <v>23</v>
      </c>
      <c r="D337" s="261" t="s">
        <v>415</v>
      </c>
    </row>
    <row r="338" spans="1:4" ht="15" customHeight="1">
      <c r="A338" s="792"/>
      <c r="B338" s="792"/>
      <c r="C338" s="46" t="s">
        <v>153</v>
      </c>
      <c r="D338" s="664"/>
    </row>
    <row r="339" spans="1:4" ht="15" customHeight="1">
      <c r="A339" s="792"/>
      <c r="B339" s="792"/>
      <c r="C339" s="61" t="s">
        <v>154</v>
      </c>
      <c r="D339" s="61"/>
    </row>
    <row r="340" spans="1:4" ht="15" customHeight="1" thickBot="1">
      <c r="A340" s="793"/>
      <c r="B340" s="793"/>
      <c r="C340" s="64" t="s">
        <v>155</v>
      </c>
      <c r="D340" s="64"/>
    </row>
    <row r="341" spans="1:4" ht="15" customHeight="1" thickBot="1">
      <c r="A341" s="791">
        <v>13</v>
      </c>
      <c r="B341" s="791" t="s">
        <v>156</v>
      </c>
      <c r="C341" s="260" t="s">
        <v>23</v>
      </c>
      <c r="D341" s="261" t="s">
        <v>415</v>
      </c>
    </row>
    <row r="342" spans="1:4" ht="15" customHeight="1">
      <c r="A342" s="792"/>
      <c r="B342" s="792"/>
      <c r="C342" s="46" t="s">
        <v>157</v>
      </c>
      <c r="D342" s="46" t="s">
        <v>157</v>
      </c>
    </row>
    <row r="343" spans="1:4" ht="15" customHeight="1">
      <c r="A343" s="792"/>
      <c r="B343" s="792"/>
      <c r="C343" s="61" t="s">
        <v>158</v>
      </c>
      <c r="D343" s="61"/>
    </row>
    <row r="344" spans="1:4" ht="15" customHeight="1">
      <c r="A344" s="792"/>
      <c r="B344" s="792"/>
      <c r="C344" s="61" t="s">
        <v>159</v>
      </c>
      <c r="D344" s="61"/>
    </row>
    <row r="345" spans="1:4" ht="15" customHeight="1">
      <c r="A345" s="792"/>
      <c r="B345" s="792"/>
      <c r="C345" s="61" t="s">
        <v>160</v>
      </c>
      <c r="D345" s="61"/>
    </row>
    <row r="346" spans="1:4" ht="15" customHeight="1">
      <c r="A346" s="792"/>
      <c r="B346" s="792"/>
      <c r="C346" s="61" t="s">
        <v>161</v>
      </c>
      <c r="D346" s="61"/>
    </row>
    <row r="347" spans="1:4" ht="15" customHeight="1">
      <c r="A347" s="792"/>
      <c r="B347" s="792"/>
      <c r="C347" s="61" t="s">
        <v>162</v>
      </c>
      <c r="D347" s="61"/>
    </row>
    <row r="348" spans="1:4" ht="15" customHeight="1" thickBot="1">
      <c r="A348" s="793"/>
      <c r="B348" s="793"/>
      <c r="C348" s="64" t="s">
        <v>163</v>
      </c>
      <c r="D348" s="61"/>
    </row>
    <row r="349" spans="1:4" s="123" customFormat="1" ht="15" customHeight="1" thickBot="1">
      <c r="A349" s="172">
        <v>14</v>
      </c>
      <c r="B349" s="784" t="s">
        <v>164</v>
      </c>
      <c r="C349" s="785"/>
      <c r="D349" s="171" t="s">
        <v>906</v>
      </c>
    </row>
    <row r="350" spans="1:4" s="123" customFormat="1" ht="15" customHeight="1" thickBot="1">
      <c r="A350" s="172">
        <v>15</v>
      </c>
      <c r="B350" s="784" t="s">
        <v>165</v>
      </c>
      <c r="C350" s="785"/>
      <c r="D350" s="560">
        <v>41640</v>
      </c>
    </row>
    <row r="351" spans="1:4" s="123" customFormat="1" ht="15" customHeight="1" thickBot="1">
      <c r="A351" s="172">
        <v>16</v>
      </c>
      <c r="B351" s="784" t="s">
        <v>166</v>
      </c>
      <c r="C351" s="785"/>
      <c r="D351" s="560">
        <v>42735</v>
      </c>
    </row>
    <row r="352" spans="1:4" s="170" customFormat="1" ht="16.5" customHeight="1" thickBot="1">
      <c r="A352" s="786" t="s">
        <v>167</v>
      </c>
      <c r="B352" s="787"/>
      <c r="C352" s="787"/>
      <c r="D352" s="788"/>
    </row>
    <row r="353" spans="1:4" s="123" customFormat="1" ht="15" customHeight="1" thickBot="1">
      <c r="A353" s="172">
        <v>17</v>
      </c>
      <c r="B353" s="784" t="s">
        <v>111</v>
      </c>
      <c r="C353" s="785"/>
      <c r="D353" s="561">
        <v>0</v>
      </c>
    </row>
    <row r="354" spans="1:4" s="123" customFormat="1" ht="15" customHeight="1" thickBot="1">
      <c r="A354" s="172">
        <v>18</v>
      </c>
      <c r="B354" s="784" t="s">
        <v>85</v>
      </c>
      <c r="C354" s="785"/>
      <c r="D354" s="561">
        <v>0</v>
      </c>
    </row>
    <row r="355" spans="1:4" s="123" customFormat="1" ht="15" customHeight="1" thickBot="1">
      <c r="A355" s="172">
        <v>19</v>
      </c>
      <c r="B355" s="784" t="s">
        <v>86</v>
      </c>
      <c r="C355" s="785"/>
      <c r="D355" s="561">
        <v>0</v>
      </c>
    </row>
    <row r="356" spans="1:4" s="123" customFormat="1" ht="15" customHeight="1" thickBot="1">
      <c r="A356" s="172">
        <v>20</v>
      </c>
      <c r="B356" s="784" t="s">
        <v>87</v>
      </c>
      <c r="C356" s="785"/>
      <c r="D356" s="561">
        <v>0</v>
      </c>
    </row>
    <row r="357" spans="1:4" s="123" customFormat="1" ht="15" customHeight="1" thickBot="1">
      <c r="A357" s="172">
        <v>21</v>
      </c>
      <c r="B357" s="784" t="s">
        <v>88</v>
      </c>
      <c r="C357" s="785"/>
      <c r="D357" s="561">
        <v>0</v>
      </c>
    </row>
    <row r="358" spans="1:4" s="123" customFormat="1" ht="15" customHeight="1" thickBot="1">
      <c r="A358" s="172">
        <v>22</v>
      </c>
      <c r="B358" s="784" t="s">
        <v>89</v>
      </c>
      <c r="C358" s="785"/>
      <c r="D358" s="561">
        <v>0</v>
      </c>
    </row>
    <row r="359" spans="1:4" s="123" customFormat="1" ht="15" customHeight="1" thickBot="1">
      <c r="A359" s="172">
        <v>23</v>
      </c>
      <c r="B359" s="784" t="s">
        <v>112</v>
      </c>
      <c r="C359" s="785"/>
      <c r="D359" s="561">
        <v>0</v>
      </c>
    </row>
    <row r="360" spans="1:4" s="123" customFormat="1" ht="15" customHeight="1" thickBot="1">
      <c r="A360" s="172">
        <v>24</v>
      </c>
      <c r="B360" s="789" t="s">
        <v>892</v>
      </c>
      <c r="C360" s="790"/>
      <c r="D360" s="561">
        <v>0</v>
      </c>
    </row>
    <row r="361" spans="1:4" s="123" customFormat="1" ht="15" customHeight="1" thickBot="1">
      <c r="A361" s="172">
        <v>25</v>
      </c>
      <c r="B361" s="784" t="s">
        <v>895</v>
      </c>
      <c r="C361" s="785"/>
      <c r="D361" s="561">
        <v>0</v>
      </c>
    </row>
    <row r="362" spans="1:4" s="123" customFormat="1" ht="15" customHeight="1" thickBot="1">
      <c r="A362" s="172">
        <v>26</v>
      </c>
      <c r="B362" s="784" t="s">
        <v>914</v>
      </c>
      <c r="C362" s="785"/>
      <c r="D362" s="561">
        <v>0</v>
      </c>
    </row>
    <row r="363" spans="1:4" s="169" customFormat="1" ht="16.5" customHeight="1" thickBot="1">
      <c r="A363" s="807" t="s">
        <v>913</v>
      </c>
      <c r="B363" s="814"/>
      <c r="C363" s="814"/>
      <c r="D363" s="815"/>
    </row>
    <row r="364" spans="1:4" s="123" customFormat="1" ht="15" customHeight="1" thickBot="1">
      <c r="A364" s="172">
        <v>27</v>
      </c>
      <c r="B364" s="784" t="s">
        <v>383</v>
      </c>
      <c r="C364" s="785"/>
      <c r="D364" s="171"/>
    </row>
    <row r="365" spans="1:4" s="123" customFormat="1" ht="15" customHeight="1" thickBot="1">
      <c r="A365" s="172">
        <v>28</v>
      </c>
      <c r="B365" s="784" t="s">
        <v>384</v>
      </c>
      <c r="C365" s="785"/>
      <c r="D365" s="171"/>
    </row>
    <row r="366" spans="1:4" s="123" customFormat="1" ht="28.5" customHeight="1" thickBot="1">
      <c r="A366" s="172">
        <v>29</v>
      </c>
      <c r="B366" s="784" t="s">
        <v>385</v>
      </c>
      <c r="C366" s="785"/>
      <c r="D366" s="171"/>
    </row>
    <row r="367" spans="1:4" s="123" customFormat="1" ht="28.5" customHeight="1" thickBot="1">
      <c r="A367" s="172">
        <v>30</v>
      </c>
      <c r="B367" s="784" t="s">
        <v>386</v>
      </c>
      <c r="C367" s="785"/>
      <c r="D367" s="171"/>
    </row>
    <row r="368" spans="1:4" s="170" customFormat="1" ht="16.5" customHeight="1" thickBot="1">
      <c r="A368" s="786" t="s">
        <v>387</v>
      </c>
      <c r="B368" s="787"/>
      <c r="C368" s="787"/>
      <c r="D368" s="788"/>
    </row>
    <row r="369" spans="1:4" ht="15" customHeight="1" thickBot="1">
      <c r="A369" s="791">
        <v>31</v>
      </c>
      <c r="B369" s="791" t="s">
        <v>388</v>
      </c>
      <c r="C369" s="255" t="s">
        <v>23</v>
      </c>
      <c r="D369" s="255" t="s">
        <v>415</v>
      </c>
    </row>
    <row r="370" spans="1:4" ht="15" customHeight="1">
      <c r="A370" s="792"/>
      <c r="B370" s="792"/>
      <c r="C370" s="46" t="s">
        <v>389</v>
      </c>
      <c r="D370" s="46"/>
    </row>
    <row r="371" spans="1:4" ht="15" customHeight="1">
      <c r="A371" s="792"/>
      <c r="B371" s="792"/>
      <c r="C371" s="61" t="s">
        <v>390</v>
      </c>
      <c r="D371" s="61"/>
    </row>
    <row r="372" spans="1:4" ht="15" customHeight="1">
      <c r="A372" s="792"/>
      <c r="B372" s="792"/>
      <c r="C372" s="61" t="s">
        <v>391</v>
      </c>
      <c r="D372" s="61" t="s">
        <v>391</v>
      </c>
    </row>
    <row r="373" spans="1:4" ht="15" customHeight="1">
      <c r="A373" s="792"/>
      <c r="B373" s="792"/>
      <c r="C373" s="61" t="s">
        <v>392</v>
      </c>
      <c r="D373" s="61"/>
    </row>
    <row r="374" spans="1:4" ht="15" customHeight="1" thickBot="1">
      <c r="A374" s="793"/>
      <c r="B374" s="793"/>
      <c r="C374" s="64" t="s">
        <v>393</v>
      </c>
      <c r="D374" s="64"/>
    </row>
    <row r="375" spans="1:4" ht="15" customHeight="1" thickBot="1">
      <c r="A375" s="791">
        <v>32</v>
      </c>
      <c r="B375" s="791" t="s">
        <v>221</v>
      </c>
      <c r="C375" s="255" t="s">
        <v>23</v>
      </c>
      <c r="D375" s="255" t="s">
        <v>415</v>
      </c>
    </row>
    <row r="376" spans="1:4" ht="15" customHeight="1">
      <c r="A376" s="792"/>
      <c r="B376" s="792"/>
      <c r="C376" s="46" t="s">
        <v>394</v>
      </c>
      <c r="D376" s="46" t="s">
        <v>394</v>
      </c>
    </row>
    <row r="377" spans="1:4" ht="15" customHeight="1">
      <c r="A377" s="792"/>
      <c r="B377" s="792"/>
      <c r="C377" s="61" t="s">
        <v>220</v>
      </c>
      <c r="D377" s="61"/>
    </row>
    <row r="378" spans="1:4" ht="15" customHeight="1">
      <c r="A378" s="792"/>
      <c r="B378" s="792"/>
      <c r="C378" s="61" t="s">
        <v>395</v>
      </c>
      <c r="D378" s="61"/>
    </row>
    <row r="379" spans="1:4" ht="15" customHeight="1">
      <c r="A379" s="792"/>
      <c r="B379" s="792"/>
      <c r="C379" s="61" t="s">
        <v>225</v>
      </c>
      <c r="D379" s="61"/>
    </row>
    <row r="380" spans="1:4" ht="15" customHeight="1">
      <c r="A380" s="792"/>
      <c r="B380" s="792"/>
      <c r="C380" s="61" t="s">
        <v>396</v>
      </c>
      <c r="D380" s="61"/>
    </row>
    <row r="381" spans="1:4" ht="15" customHeight="1">
      <c r="A381" s="792"/>
      <c r="B381" s="792"/>
      <c r="C381" s="61" t="s">
        <v>397</v>
      </c>
      <c r="D381" s="61"/>
    </row>
    <row r="382" spans="1:4" ht="15" customHeight="1">
      <c r="A382" s="792"/>
      <c r="B382" s="792"/>
      <c r="C382" s="61" t="s">
        <v>398</v>
      </c>
      <c r="D382" s="61"/>
    </row>
    <row r="383" spans="1:4" ht="15" customHeight="1">
      <c r="A383" s="792"/>
      <c r="B383" s="792"/>
      <c r="C383" s="61" t="s">
        <v>222</v>
      </c>
      <c r="D383" s="61"/>
    </row>
    <row r="384" spans="1:4" ht="15" customHeight="1">
      <c r="A384" s="792"/>
      <c r="B384" s="792"/>
      <c r="C384" s="61" t="s">
        <v>223</v>
      </c>
      <c r="D384" s="61"/>
    </row>
    <row r="385" spans="1:4" ht="15" customHeight="1">
      <c r="A385" s="792"/>
      <c r="B385" s="792"/>
      <c r="C385" s="61" t="s">
        <v>224</v>
      </c>
      <c r="D385" s="61"/>
    </row>
    <row r="386" spans="1:4" ht="15" customHeight="1">
      <c r="A386" s="792"/>
      <c r="B386" s="792"/>
      <c r="C386" s="61" t="s">
        <v>227</v>
      </c>
      <c r="D386" s="61"/>
    </row>
    <row r="387" spans="1:4" ht="15" customHeight="1" thickBot="1">
      <c r="A387" s="793"/>
      <c r="B387" s="793"/>
      <c r="C387" s="64" t="s">
        <v>228</v>
      </c>
      <c r="D387" s="64"/>
    </row>
    <row r="388" spans="1:4" ht="15" customHeight="1" thickBot="1">
      <c r="A388" s="791">
        <v>33</v>
      </c>
      <c r="B388" s="791" t="s">
        <v>399</v>
      </c>
      <c r="C388" s="260" t="s">
        <v>23</v>
      </c>
      <c r="D388" s="260" t="s">
        <v>415</v>
      </c>
    </row>
    <row r="389" spans="1:4" ht="15" customHeight="1">
      <c r="A389" s="792"/>
      <c r="B389" s="792"/>
      <c r="C389" s="46" t="s">
        <v>400</v>
      </c>
      <c r="D389" s="46"/>
    </row>
    <row r="390" spans="1:4" ht="15" customHeight="1">
      <c r="A390" s="792"/>
      <c r="B390" s="792"/>
      <c r="C390" s="61" t="s">
        <v>401</v>
      </c>
      <c r="D390" s="61"/>
    </row>
    <row r="391" spans="1:4" ht="15" customHeight="1">
      <c r="A391" s="792"/>
      <c r="B391" s="792"/>
      <c r="C391" s="61" t="s">
        <v>402</v>
      </c>
      <c r="D391" s="61"/>
    </row>
    <row r="392" spans="1:4" ht="15" customHeight="1">
      <c r="A392" s="792"/>
      <c r="B392" s="792"/>
      <c r="C392" s="61" t="s">
        <v>403</v>
      </c>
      <c r="D392" s="61"/>
    </row>
    <row r="393" spans="1:4" ht="15" customHeight="1">
      <c r="A393" s="792"/>
      <c r="B393" s="792"/>
      <c r="C393" s="61" t="s">
        <v>404</v>
      </c>
      <c r="D393" s="61"/>
    </row>
    <row r="394" spans="1:4" ht="15" customHeight="1">
      <c r="A394" s="792"/>
      <c r="B394" s="792"/>
      <c r="C394" s="61" t="s">
        <v>405</v>
      </c>
      <c r="D394" s="61"/>
    </row>
    <row r="395" spans="1:4" ht="15" customHeight="1">
      <c r="A395" s="792"/>
      <c r="B395" s="792"/>
      <c r="C395" s="61" t="s">
        <v>406</v>
      </c>
      <c r="D395" s="61"/>
    </row>
    <row r="396" spans="1:4" ht="15" customHeight="1">
      <c r="A396" s="792"/>
      <c r="B396" s="792"/>
      <c r="C396" s="61" t="s">
        <v>407</v>
      </c>
      <c r="D396" s="61"/>
    </row>
    <row r="397" spans="1:4" ht="15" customHeight="1">
      <c r="A397" s="792"/>
      <c r="B397" s="792"/>
      <c r="C397" s="61" t="s">
        <v>408</v>
      </c>
      <c r="D397" s="61"/>
    </row>
    <row r="398" spans="1:4" ht="15" customHeight="1">
      <c r="A398" s="792"/>
      <c r="B398" s="792"/>
      <c r="C398" s="61" t="s">
        <v>409</v>
      </c>
      <c r="D398" s="61"/>
    </row>
    <row r="399" spans="1:4" ht="15" customHeight="1">
      <c r="A399" s="792"/>
      <c r="B399" s="792"/>
      <c r="C399" s="61" t="s">
        <v>792</v>
      </c>
      <c r="D399" s="61" t="s">
        <v>792</v>
      </c>
    </row>
    <row r="400" spans="1:4" ht="15" customHeight="1">
      <c r="A400" s="792"/>
      <c r="B400" s="792"/>
      <c r="C400" s="61" t="s">
        <v>410</v>
      </c>
      <c r="D400" s="61"/>
    </row>
    <row r="401" spans="1:4" ht="15" customHeight="1" thickBot="1">
      <c r="A401" s="793"/>
      <c r="B401" s="793"/>
      <c r="C401" s="64" t="s">
        <v>411</v>
      </c>
      <c r="D401" s="64"/>
    </row>
    <row r="402" spans="1:4" s="123" customFormat="1" ht="15" customHeight="1" thickBot="1">
      <c r="A402" s="172">
        <v>34</v>
      </c>
      <c r="B402" s="784" t="s">
        <v>412</v>
      </c>
      <c r="C402" s="785"/>
      <c r="D402" s="171"/>
    </row>
    <row r="403" spans="1:4" s="123" customFormat="1" ht="15" customHeight="1" thickBot="1">
      <c r="A403" s="172">
        <v>35</v>
      </c>
      <c r="B403" s="784" t="s">
        <v>413</v>
      </c>
      <c r="C403" s="785"/>
      <c r="D403" s="562"/>
    </row>
    <row r="404" spans="1:4" s="123" customFormat="1" ht="15" customHeight="1" thickBot="1">
      <c r="A404" s="172">
        <v>36</v>
      </c>
      <c r="B404" s="784" t="s">
        <v>414</v>
      </c>
      <c r="C404" s="785"/>
      <c r="D404" s="171"/>
    </row>
    <row r="407" spans="1:4" ht="34.5" customHeight="1">
      <c r="A407" s="812" t="s">
        <v>354</v>
      </c>
      <c r="B407" s="813"/>
      <c r="C407" s="813"/>
      <c r="D407" s="813"/>
    </row>
  </sheetData>
  <sheetProtection/>
  <mergeCells count="163">
    <mergeCell ref="B252:C252"/>
    <mergeCell ref="B253:C253"/>
    <mergeCell ref="B254:C254"/>
    <mergeCell ref="A257:D257"/>
    <mergeCell ref="A219:A224"/>
    <mergeCell ref="B219:B224"/>
    <mergeCell ref="A225:A237"/>
    <mergeCell ref="B225:B237"/>
    <mergeCell ref="A238:A251"/>
    <mergeCell ref="B238:B251"/>
    <mergeCell ref="B212:C212"/>
    <mergeCell ref="A213:D213"/>
    <mergeCell ref="B217:C217"/>
    <mergeCell ref="A218:D218"/>
    <mergeCell ref="B215:C215"/>
    <mergeCell ref="B216:C216"/>
    <mergeCell ref="A179:A183"/>
    <mergeCell ref="B179:B183"/>
    <mergeCell ref="B184:C184"/>
    <mergeCell ref="A185:D185"/>
    <mergeCell ref="B186:C186"/>
    <mergeCell ref="A187:A190"/>
    <mergeCell ref="B187:B190"/>
    <mergeCell ref="A157:A159"/>
    <mergeCell ref="B157:B159"/>
    <mergeCell ref="B160:C160"/>
    <mergeCell ref="A161:A166"/>
    <mergeCell ref="B161:B166"/>
    <mergeCell ref="A167:A178"/>
    <mergeCell ref="B167:B178"/>
    <mergeCell ref="A146:D146"/>
    <mergeCell ref="B147:C147"/>
    <mergeCell ref="A148:A154"/>
    <mergeCell ref="B148:B154"/>
    <mergeCell ref="B155:C155"/>
    <mergeCell ref="B156:C156"/>
    <mergeCell ref="B116:C116"/>
    <mergeCell ref="B117:C117"/>
    <mergeCell ref="B118:C118"/>
    <mergeCell ref="A121:D121"/>
    <mergeCell ref="A143:D143"/>
    <mergeCell ref="B145:C145"/>
    <mergeCell ref="A83:A88"/>
    <mergeCell ref="B83:B88"/>
    <mergeCell ref="A89:A101"/>
    <mergeCell ref="B89:B101"/>
    <mergeCell ref="A102:A115"/>
    <mergeCell ref="B102:B115"/>
    <mergeCell ref="A51:A54"/>
    <mergeCell ref="B51:B54"/>
    <mergeCell ref="A55:A62"/>
    <mergeCell ref="B55:B62"/>
    <mergeCell ref="B63:C63"/>
    <mergeCell ref="A66:D66"/>
    <mergeCell ref="B357:C357"/>
    <mergeCell ref="B358:C358"/>
    <mergeCell ref="B359:C359"/>
    <mergeCell ref="A363:D363"/>
    <mergeCell ref="B364:C364"/>
    <mergeCell ref="B365:C365"/>
    <mergeCell ref="A407:D407"/>
    <mergeCell ref="A369:A374"/>
    <mergeCell ref="B369:B374"/>
    <mergeCell ref="A375:A387"/>
    <mergeCell ref="A388:A401"/>
    <mergeCell ref="B388:B401"/>
    <mergeCell ref="B402:C402"/>
    <mergeCell ref="B403:C403"/>
    <mergeCell ref="B404:C404"/>
    <mergeCell ref="B375:B387"/>
    <mergeCell ref="B366:C366"/>
    <mergeCell ref="B367:C367"/>
    <mergeCell ref="A368:D368"/>
    <mergeCell ref="B360:C360"/>
    <mergeCell ref="B361:C361"/>
    <mergeCell ref="B362:C362"/>
    <mergeCell ref="B351:C351"/>
    <mergeCell ref="A352:D352"/>
    <mergeCell ref="B353:C353"/>
    <mergeCell ref="B354:C354"/>
    <mergeCell ref="B355:C355"/>
    <mergeCell ref="B356:C356"/>
    <mergeCell ref="A337:A340"/>
    <mergeCell ref="B337:B340"/>
    <mergeCell ref="A341:A348"/>
    <mergeCell ref="B341:B348"/>
    <mergeCell ref="B349:C349"/>
    <mergeCell ref="B350:C350"/>
    <mergeCell ref="B336:C336"/>
    <mergeCell ref="A317:A328"/>
    <mergeCell ref="B317:B328"/>
    <mergeCell ref="A329:A333"/>
    <mergeCell ref="B329:B333"/>
    <mergeCell ref="B334:C334"/>
    <mergeCell ref="A335:D335"/>
    <mergeCell ref="B305:C305"/>
    <mergeCell ref="B306:C306"/>
    <mergeCell ref="A307:A309"/>
    <mergeCell ref="B307:B309"/>
    <mergeCell ref="B310:C310"/>
    <mergeCell ref="A311:A316"/>
    <mergeCell ref="B311:B316"/>
    <mergeCell ref="A296:D296"/>
    <mergeCell ref="B297:C297"/>
    <mergeCell ref="A298:A304"/>
    <mergeCell ref="B298:B304"/>
    <mergeCell ref="B295:C295"/>
    <mergeCell ref="B78:C78"/>
    <mergeCell ref="B79:C79"/>
    <mergeCell ref="B80:C80"/>
    <mergeCell ref="B81:C81"/>
    <mergeCell ref="A82:D82"/>
    <mergeCell ref="B72:C72"/>
    <mergeCell ref="B73:C73"/>
    <mergeCell ref="B75:C75"/>
    <mergeCell ref="B76:C76"/>
    <mergeCell ref="B74:C74"/>
    <mergeCell ref="A77:D77"/>
    <mergeCell ref="B67:C67"/>
    <mergeCell ref="B68:C68"/>
    <mergeCell ref="B69:C69"/>
    <mergeCell ref="B70:C70"/>
    <mergeCell ref="B71:C71"/>
    <mergeCell ref="B64:C64"/>
    <mergeCell ref="B65:C65"/>
    <mergeCell ref="A46:A50"/>
    <mergeCell ref="B46:C50"/>
    <mergeCell ref="D46:D50"/>
    <mergeCell ref="A27:A38"/>
    <mergeCell ref="B27:B38"/>
    <mergeCell ref="A39:A43"/>
    <mergeCell ref="B39:B43"/>
    <mergeCell ref="B44:C44"/>
    <mergeCell ref="A45:D45"/>
    <mergeCell ref="B15:C15"/>
    <mergeCell ref="B16:C16"/>
    <mergeCell ref="A17:A19"/>
    <mergeCell ref="B17:B19"/>
    <mergeCell ref="B20:C20"/>
    <mergeCell ref="A21:A26"/>
    <mergeCell ref="B21:B26"/>
    <mergeCell ref="A3:D3"/>
    <mergeCell ref="B5:C5"/>
    <mergeCell ref="A6:D6"/>
    <mergeCell ref="B7:C7"/>
    <mergeCell ref="A8:A14"/>
    <mergeCell ref="B8:B14"/>
    <mergeCell ref="A191:A198"/>
    <mergeCell ref="B191:B198"/>
    <mergeCell ref="B199:C199"/>
    <mergeCell ref="B200:C200"/>
    <mergeCell ref="B201:C201"/>
    <mergeCell ref="B203:C203"/>
    <mergeCell ref="B204:C204"/>
    <mergeCell ref="B205:C205"/>
    <mergeCell ref="A202:D202"/>
    <mergeCell ref="B206:C206"/>
    <mergeCell ref="B207:C207"/>
    <mergeCell ref="B214:C214"/>
    <mergeCell ref="B208:C208"/>
    <mergeCell ref="B209:C209"/>
    <mergeCell ref="B210:C210"/>
    <mergeCell ref="B211:C211"/>
  </mergeCells>
  <printOptions horizontalCentered="1"/>
  <pageMargins left="0.3937007874015748" right="0.3937007874015748" top="0.5905511811023623" bottom="0.6692913385826772" header="0" footer="0"/>
  <pageSetup horizontalDpi="300" verticalDpi="300" orientation="portrait" paperSize="9" scale="65" r:id="rId3"/>
  <headerFooter alignWithMargins="0">
    <oddFooter>&amp;CSayfa &amp;P / &amp;N</oddFooter>
  </headerFooter>
  <drawing r:id="rId2"/>
  <legacyDrawing r:id="rId1"/>
</worksheet>
</file>

<file path=xl/worksheets/sheet10.xml><?xml version="1.0" encoding="utf-8"?>
<worksheet xmlns="http://schemas.openxmlformats.org/spreadsheetml/2006/main" xmlns:r="http://schemas.openxmlformats.org/officeDocument/2006/relationships">
  <dimension ref="B2:F111"/>
  <sheetViews>
    <sheetView zoomScalePageLayoutView="0" workbookViewId="0" topLeftCell="A45">
      <selection activeCell="B27" sqref="B27:F27"/>
    </sheetView>
  </sheetViews>
  <sheetFormatPr defaultColWidth="9.140625" defaultRowHeight="12.75" customHeight="1"/>
  <cols>
    <col min="1" max="1" width="2.8515625" style="0" customWidth="1"/>
    <col min="2" max="2" width="14.421875" style="0" customWidth="1"/>
    <col min="3" max="3" width="50.421875" style="0" customWidth="1"/>
    <col min="4" max="4" width="9.8515625" style="0" customWidth="1"/>
    <col min="5" max="5" width="10.7109375" style="0" customWidth="1"/>
    <col min="6" max="6" width="99.140625" style="0" customWidth="1"/>
  </cols>
  <sheetData>
    <row r="2" spans="2:6" s="735" customFormat="1" ht="22.5" customHeight="1">
      <c r="B2" s="992" t="s">
        <v>1052</v>
      </c>
      <c r="C2" s="1268"/>
      <c r="D2" s="1268"/>
      <c r="E2" s="1268"/>
      <c r="F2" s="1268"/>
    </row>
    <row r="3" ht="12.75" customHeight="1">
      <c r="F3" s="736"/>
    </row>
    <row r="4" spans="2:6" s="263" customFormat="1" ht="19.5" customHeight="1">
      <c r="B4" s="263" t="s">
        <v>607</v>
      </c>
      <c r="C4" s="263" t="s">
        <v>337</v>
      </c>
      <c r="F4" s="264"/>
    </row>
    <row r="5" spans="2:6" s="265" customFormat="1" ht="19.5" customHeight="1" thickBot="1">
      <c r="B5" s="263" t="s">
        <v>372</v>
      </c>
      <c r="C5" s="263" t="s">
        <v>373</v>
      </c>
      <c r="D5" s="263"/>
      <c r="E5" s="263"/>
      <c r="F5" s="264"/>
    </row>
    <row r="6" spans="2:6" s="2" customFormat="1" ht="19.5" customHeight="1">
      <c r="B6" s="1271" t="s">
        <v>366</v>
      </c>
      <c r="C6" s="1271" t="s">
        <v>812</v>
      </c>
      <c r="D6" s="1274" t="s">
        <v>367</v>
      </c>
      <c r="E6" s="1274"/>
      <c r="F6" s="1275"/>
    </row>
    <row r="7" spans="2:6" s="2" customFormat="1" ht="19.5" customHeight="1" thickBot="1">
      <c r="B7" s="1272"/>
      <c r="C7" s="1272"/>
      <c r="D7" s="1276"/>
      <c r="E7" s="1276"/>
      <c r="F7" s="1277"/>
    </row>
    <row r="8" spans="2:6" s="2" customFormat="1" ht="19.5" customHeight="1" thickBot="1">
      <c r="B8" s="1273"/>
      <c r="C8" s="1273"/>
      <c r="D8" s="266" t="s">
        <v>369</v>
      </c>
      <c r="E8" s="266" t="s">
        <v>370</v>
      </c>
      <c r="F8" s="266" t="s">
        <v>371</v>
      </c>
    </row>
    <row r="9" spans="2:6" s="739" customFormat="1" ht="30" customHeight="1" thickBot="1">
      <c r="B9" s="456" t="s">
        <v>31</v>
      </c>
      <c r="C9" s="457" t="s">
        <v>117</v>
      </c>
      <c r="D9" s="737"/>
      <c r="E9" s="737"/>
      <c r="F9" s="738"/>
    </row>
    <row r="10" spans="2:6" s="739" customFormat="1" ht="30" customHeight="1" thickBot="1">
      <c r="B10" s="457" t="s">
        <v>118</v>
      </c>
      <c r="C10" s="457" t="s">
        <v>71</v>
      </c>
      <c r="D10" s="737"/>
      <c r="E10" s="737"/>
      <c r="F10" s="738"/>
    </row>
    <row r="11" spans="2:6" s="739" customFormat="1" ht="30" customHeight="1">
      <c r="B11" s="1278" t="s">
        <v>120</v>
      </c>
      <c r="C11" s="1278" t="s">
        <v>893</v>
      </c>
      <c r="D11" s="740"/>
      <c r="E11" s="740"/>
      <c r="F11" s="741"/>
    </row>
    <row r="12" spans="2:6" s="739" customFormat="1" ht="30" customHeight="1" thickBot="1">
      <c r="B12" s="1273"/>
      <c r="C12" s="1273"/>
      <c r="D12" s="742"/>
      <c r="E12" s="742"/>
      <c r="F12" s="743"/>
    </row>
    <row r="13" spans="2:6" s="739" customFormat="1" ht="30" customHeight="1" thickBot="1">
      <c r="B13" s="457" t="s">
        <v>52</v>
      </c>
      <c r="C13" s="457" t="s">
        <v>748</v>
      </c>
      <c r="D13" s="737"/>
      <c r="E13" s="737"/>
      <c r="F13" s="738"/>
    </row>
    <row r="14" spans="2:6" s="739" customFormat="1" ht="41.25" customHeight="1">
      <c r="B14" s="1279" t="s">
        <v>31</v>
      </c>
      <c r="C14" s="1278" t="s">
        <v>894</v>
      </c>
      <c r="D14" s="744"/>
      <c r="E14" s="744"/>
      <c r="F14" s="745"/>
    </row>
    <row r="15" spans="2:6" s="739" customFormat="1" ht="19.5" customHeight="1">
      <c r="B15" s="1272"/>
      <c r="C15" s="1272"/>
      <c r="D15" s="746"/>
      <c r="E15" s="746"/>
      <c r="F15" s="746"/>
    </row>
    <row r="16" spans="2:6" s="739" customFormat="1" ht="30" customHeight="1">
      <c r="B16" s="1272"/>
      <c r="C16" s="1272"/>
      <c r="D16" s="747"/>
      <c r="E16" s="747"/>
      <c r="F16" s="748"/>
    </row>
    <row r="17" spans="2:6" s="739" customFormat="1" ht="30" customHeight="1">
      <c r="B17" s="1272"/>
      <c r="C17" s="1272"/>
      <c r="D17" s="746"/>
      <c r="E17" s="746"/>
      <c r="F17" s="749"/>
    </row>
    <row r="18" spans="2:6" s="739" customFormat="1" ht="30" customHeight="1">
      <c r="B18" s="1272"/>
      <c r="C18" s="1272"/>
      <c r="D18" s="746"/>
      <c r="E18" s="746"/>
      <c r="F18" s="749"/>
    </row>
    <row r="19" spans="2:6" s="739" customFormat="1" ht="30" customHeight="1" thickBot="1">
      <c r="B19" s="1273"/>
      <c r="C19" s="1273"/>
      <c r="D19" s="750"/>
      <c r="E19" s="750"/>
      <c r="F19" s="751"/>
    </row>
    <row r="20" spans="2:6" s="739" customFormat="1" ht="30" customHeight="1">
      <c r="B20" s="746"/>
      <c r="C20" s="746"/>
      <c r="D20" s="746"/>
      <c r="E20" s="746"/>
      <c r="F20" s="749"/>
    </row>
    <row r="21" spans="2:6" s="739" customFormat="1" ht="30" customHeight="1">
      <c r="B21" s="746"/>
      <c r="C21" s="746"/>
      <c r="D21" s="746"/>
      <c r="E21" s="746"/>
      <c r="F21" s="749"/>
    </row>
    <row r="22" spans="2:6" s="739" customFormat="1" ht="30" customHeight="1">
      <c r="B22" s="746"/>
      <c r="C22" s="746"/>
      <c r="D22" s="746"/>
      <c r="E22" s="746"/>
      <c r="F22" s="749"/>
    </row>
    <row r="23" spans="2:6" s="739" customFormat="1" ht="30" customHeight="1">
      <c r="B23" s="746"/>
      <c r="C23" s="746"/>
      <c r="D23" s="746"/>
      <c r="E23" s="746"/>
      <c r="F23" s="749"/>
    </row>
    <row r="24" spans="2:6" s="739" customFormat="1" ht="30" customHeight="1" thickBot="1">
      <c r="B24" s="750"/>
      <c r="C24" s="750"/>
      <c r="D24" s="750"/>
      <c r="E24" s="750"/>
      <c r="F24" s="751"/>
    </row>
    <row r="25" spans="2:6" ht="12.75" customHeight="1">
      <c r="B25" s="3"/>
      <c r="C25" s="247"/>
      <c r="D25" s="247"/>
      <c r="E25" s="247"/>
      <c r="F25" s="247"/>
    </row>
    <row r="26" spans="2:6" s="2" customFormat="1" ht="19.5" customHeight="1">
      <c r="B26" s="1269" t="s">
        <v>1053</v>
      </c>
      <c r="C26" s="1250"/>
      <c r="D26" s="1250"/>
      <c r="E26" s="1250"/>
      <c r="F26" s="1250"/>
    </row>
    <row r="27" spans="2:6" s="2" customFormat="1" ht="19.5" customHeight="1">
      <c r="B27" s="1270" t="s">
        <v>368</v>
      </c>
      <c r="C27" s="1250"/>
      <c r="D27" s="1250"/>
      <c r="E27" s="1250"/>
      <c r="F27" s="1250"/>
    </row>
    <row r="29" spans="2:6" s="735" customFormat="1" ht="22.5" customHeight="1">
      <c r="B29" s="992" t="s">
        <v>1052</v>
      </c>
      <c r="C29" s="1268"/>
      <c r="D29" s="1268"/>
      <c r="E29" s="1268"/>
      <c r="F29" s="1268"/>
    </row>
    <row r="30" ht="12.75" customHeight="1">
      <c r="F30" s="736"/>
    </row>
    <row r="31" spans="2:6" s="263" customFormat="1" ht="19.5" customHeight="1">
      <c r="B31" s="263" t="s">
        <v>607</v>
      </c>
      <c r="C31" s="263" t="s">
        <v>969</v>
      </c>
      <c r="F31" s="264"/>
    </row>
    <row r="32" spans="2:6" s="265" customFormat="1" ht="19.5" customHeight="1" thickBot="1">
      <c r="B32" s="263" t="s">
        <v>372</v>
      </c>
      <c r="C32" s="263" t="s">
        <v>373</v>
      </c>
      <c r="D32" s="263"/>
      <c r="E32" s="263"/>
      <c r="F32" s="264"/>
    </row>
    <row r="33" spans="2:6" s="2" customFormat="1" ht="19.5" customHeight="1">
      <c r="B33" s="1271" t="s">
        <v>366</v>
      </c>
      <c r="C33" s="1271" t="s">
        <v>812</v>
      </c>
      <c r="D33" s="1274" t="s">
        <v>367</v>
      </c>
      <c r="E33" s="1274"/>
      <c r="F33" s="1275"/>
    </row>
    <row r="34" spans="2:6" s="2" customFormat="1" ht="19.5" customHeight="1" thickBot="1">
      <c r="B34" s="1272"/>
      <c r="C34" s="1272"/>
      <c r="D34" s="1276"/>
      <c r="E34" s="1276"/>
      <c r="F34" s="1277"/>
    </row>
    <row r="35" spans="2:6" s="2" customFormat="1" ht="19.5" customHeight="1" thickBot="1">
      <c r="B35" s="1273"/>
      <c r="C35" s="1273"/>
      <c r="D35" s="266" t="s">
        <v>369</v>
      </c>
      <c r="E35" s="266" t="s">
        <v>370</v>
      </c>
      <c r="F35" s="266" t="s">
        <v>371</v>
      </c>
    </row>
    <row r="36" spans="2:6" s="739" customFormat="1" ht="30" customHeight="1" thickBot="1">
      <c r="B36" s="680" t="s">
        <v>31</v>
      </c>
      <c r="C36" s="457" t="s">
        <v>918</v>
      </c>
      <c r="D36" s="737"/>
      <c r="E36" s="737"/>
      <c r="F36" s="738"/>
    </row>
    <row r="37" spans="2:6" s="739" customFormat="1" ht="30" customHeight="1">
      <c r="B37" s="740"/>
      <c r="C37" s="740"/>
      <c r="D37" s="740"/>
      <c r="E37" s="740"/>
      <c r="F37" s="741"/>
    </row>
    <row r="38" spans="2:6" s="739" customFormat="1" ht="30" customHeight="1">
      <c r="B38" s="746"/>
      <c r="C38" s="746"/>
      <c r="D38" s="746"/>
      <c r="E38" s="746"/>
      <c r="F38" s="749"/>
    </row>
    <row r="39" spans="2:6" s="739" customFormat="1" ht="30" customHeight="1">
      <c r="B39" s="746"/>
      <c r="C39" s="746"/>
      <c r="D39" s="746"/>
      <c r="E39" s="746"/>
      <c r="F39" s="749"/>
    </row>
    <row r="40" spans="2:6" s="739" customFormat="1" ht="30" customHeight="1">
      <c r="B40" s="746"/>
      <c r="C40" s="746"/>
      <c r="D40" s="746"/>
      <c r="E40" s="746"/>
      <c r="F40" s="749"/>
    </row>
    <row r="41" spans="2:6" s="739" customFormat="1" ht="30" customHeight="1">
      <c r="B41" s="746"/>
      <c r="C41" s="746"/>
      <c r="D41" s="746"/>
      <c r="E41" s="746"/>
      <c r="F41" s="749"/>
    </row>
    <row r="42" spans="2:6" s="739" customFormat="1" ht="30" customHeight="1">
      <c r="B42" s="746"/>
      <c r="C42" s="746"/>
      <c r="D42" s="746"/>
      <c r="E42" s="746"/>
      <c r="F42" s="749"/>
    </row>
    <row r="43" spans="2:6" s="739" customFormat="1" ht="30" customHeight="1">
      <c r="B43" s="746"/>
      <c r="C43" s="746"/>
      <c r="D43" s="746"/>
      <c r="E43" s="746"/>
      <c r="F43" s="749"/>
    </row>
    <row r="44" spans="2:6" s="739" customFormat="1" ht="30" customHeight="1">
      <c r="B44" s="746"/>
      <c r="C44" s="746"/>
      <c r="D44" s="746"/>
      <c r="E44" s="746"/>
      <c r="F44" s="749"/>
    </row>
    <row r="45" spans="2:6" s="739" customFormat="1" ht="30" customHeight="1">
      <c r="B45" s="746"/>
      <c r="C45" s="746"/>
      <c r="D45" s="746"/>
      <c r="E45" s="746"/>
      <c r="F45" s="749"/>
    </row>
    <row r="46" spans="2:6" s="739" customFormat="1" ht="30" customHeight="1">
      <c r="B46" s="746"/>
      <c r="C46" s="746"/>
      <c r="D46" s="746"/>
      <c r="E46" s="746"/>
      <c r="F46" s="749"/>
    </row>
    <row r="47" spans="2:6" s="739" customFormat="1" ht="30" customHeight="1">
      <c r="B47" s="746"/>
      <c r="C47" s="746"/>
      <c r="D47" s="746"/>
      <c r="E47" s="746"/>
      <c r="F47" s="749"/>
    </row>
    <row r="48" spans="2:6" s="739" customFormat="1" ht="30" customHeight="1">
      <c r="B48" s="746"/>
      <c r="C48" s="746"/>
      <c r="D48" s="746"/>
      <c r="E48" s="746"/>
      <c r="F48" s="749"/>
    </row>
    <row r="49" spans="2:6" s="739" customFormat="1" ht="30" customHeight="1">
      <c r="B49" s="746"/>
      <c r="C49" s="746"/>
      <c r="D49" s="746"/>
      <c r="E49" s="746"/>
      <c r="F49" s="749"/>
    </row>
    <row r="50" spans="2:6" s="739" customFormat="1" ht="30" customHeight="1">
      <c r="B50" s="746"/>
      <c r="C50" s="746"/>
      <c r="D50" s="746"/>
      <c r="E50" s="746"/>
      <c r="F50" s="749"/>
    </row>
    <row r="51" spans="2:6" s="739" customFormat="1" ht="30" customHeight="1" thickBot="1">
      <c r="B51" s="750"/>
      <c r="C51" s="750"/>
      <c r="D51" s="750"/>
      <c r="E51" s="750"/>
      <c r="F51" s="751"/>
    </row>
    <row r="52" spans="2:6" ht="12.75" customHeight="1">
      <c r="B52" s="3"/>
      <c r="C52" s="247"/>
      <c r="D52" s="247"/>
      <c r="E52" s="247"/>
      <c r="F52" s="247"/>
    </row>
    <row r="53" spans="2:6" s="2" customFormat="1" ht="19.5" customHeight="1">
      <c r="B53" s="1269" t="s">
        <v>1053</v>
      </c>
      <c r="C53" s="1250"/>
      <c r="D53" s="1250"/>
      <c r="E53" s="1250"/>
      <c r="F53" s="1250"/>
    </row>
    <row r="54" spans="2:6" s="2" customFormat="1" ht="19.5" customHeight="1">
      <c r="B54" s="1270" t="s">
        <v>368</v>
      </c>
      <c r="C54" s="1250"/>
      <c r="D54" s="1250"/>
      <c r="E54" s="1250"/>
      <c r="F54" s="1250"/>
    </row>
    <row r="58" spans="2:6" s="735" customFormat="1" ht="22.5" customHeight="1">
      <c r="B58" s="992" t="s">
        <v>1052</v>
      </c>
      <c r="C58" s="1268"/>
      <c r="D58" s="1268"/>
      <c r="E58" s="1268"/>
      <c r="F58" s="1268"/>
    </row>
    <row r="59" ht="12.75" customHeight="1">
      <c r="F59" s="736"/>
    </row>
    <row r="60" spans="2:6" s="263" customFormat="1" ht="19.5" customHeight="1">
      <c r="B60" s="263" t="s">
        <v>607</v>
      </c>
      <c r="C60" s="263" t="s">
        <v>765</v>
      </c>
      <c r="F60" s="264"/>
    </row>
    <row r="61" spans="2:6" s="265" customFormat="1" ht="19.5" customHeight="1" thickBot="1">
      <c r="B61" s="263" t="s">
        <v>372</v>
      </c>
      <c r="C61" s="263" t="s">
        <v>373</v>
      </c>
      <c r="D61" s="263"/>
      <c r="E61" s="263"/>
      <c r="F61" s="264"/>
    </row>
    <row r="62" spans="2:6" s="2" customFormat="1" ht="19.5" customHeight="1">
      <c r="B62" s="1271" t="s">
        <v>366</v>
      </c>
      <c r="C62" s="1271" t="s">
        <v>812</v>
      </c>
      <c r="D62" s="1274" t="s">
        <v>367</v>
      </c>
      <c r="E62" s="1274"/>
      <c r="F62" s="1275"/>
    </row>
    <row r="63" spans="2:6" s="2" customFormat="1" ht="19.5" customHeight="1" thickBot="1">
      <c r="B63" s="1272"/>
      <c r="C63" s="1272"/>
      <c r="D63" s="1276"/>
      <c r="E63" s="1276"/>
      <c r="F63" s="1277"/>
    </row>
    <row r="64" spans="2:6" s="2" customFormat="1" ht="19.5" customHeight="1" thickBot="1">
      <c r="B64" s="1273"/>
      <c r="C64" s="1273"/>
      <c r="D64" s="266" t="s">
        <v>369</v>
      </c>
      <c r="E64" s="266" t="s">
        <v>370</v>
      </c>
      <c r="F64" s="266" t="s">
        <v>371</v>
      </c>
    </row>
    <row r="65" spans="2:6" s="739" customFormat="1" ht="30" customHeight="1" thickBot="1">
      <c r="B65" s="457" t="s">
        <v>121</v>
      </c>
      <c r="C65" s="457" t="s">
        <v>124</v>
      </c>
      <c r="D65" s="737"/>
      <c r="E65" s="737"/>
      <c r="F65" s="738"/>
    </row>
    <row r="66" spans="2:6" s="739" customFormat="1" ht="30" customHeight="1">
      <c r="B66" s="740"/>
      <c r="C66" s="740"/>
      <c r="D66" s="740"/>
      <c r="E66" s="740"/>
      <c r="F66" s="741"/>
    </row>
    <row r="67" spans="2:6" s="739" customFormat="1" ht="30" customHeight="1">
      <c r="B67" s="746"/>
      <c r="C67" s="746"/>
      <c r="D67" s="746"/>
      <c r="E67" s="746"/>
      <c r="F67" s="749"/>
    </row>
    <row r="68" spans="2:6" s="739" customFormat="1" ht="30" customHeight="1">
      <c r="B68" s="746"/>
      <c r="C68" s="746"/>
      <c r="D68" s="746"/>
      <c r="E68" s="746"/>
      <c r="F68" s="749"/>
    </row>
    <row r="69" spans="2:6" s="739" customFormat="1" ht="30" customHeight="1">
      <c r="B69" s="746"/>
      <c r="C69" s="746"/>
      <c r="D69" s="746"/>
      <c r="E69" s="746"/>
      <c r="F69" s="749"/>
    </row>
    <row r="70" spans="2:6" s="739" customFormat="1" ht="30" customHeight="1">
      <c r="B70" s="746"/>
      <c r="C70" s="746"/>
      <c r="D70" s="746"/>
      <c r="E70" s="746"/>
      <c r="F70" s="749"/>
    </row>
    <row r="71" spans="2:6" s="739" customFormat="1" ht="30" customHeight="1">
      <c r="B71" s="746"/>
      <c r="C71" s="746"/>
      <c r="D71" s="746"/>
      <c r="E71" s="746"/>
      <c r="F71" s="749"/>
    </row>
    <row r="72" spans="2:6" s="739" customFormat="1" ht="30" customHeight="1">
      <c r="B72" s="746"/>
      <c r="C72" s="746"/>
      <c r="D72" s="746"/>
      <c r="E72" s="746"/>
      <c r="F72" s="749"/>
    </row>
    <row r="73" spans="2:6" s="739" customFormat="1" ht="30" customHeight="1">
      <c r="B73" s="746"/>
      <c r="C73" s="746"/>
      <c r="D73" s="746"/>
      <c r="E73" s="746"/>
      <c r="F73" s="749"/>
    </row>
    <row r="74" spans="2:6" s="739" customFormat="1" ht="30" customHeight="1">
      <c r="B74" s="746"/>
      <c r="C74" s="746"/>
      <c r="D74" s="746"/>
      <c r="E74" s="746"/>
      <c r="F74" s="749"/>
    </row>
    <row r="75" spans="2:6" s="739" customFormat="1" ht="30" customHeight="1">
      <c r="B75" s="746"/>
      <c r="C75" s="746"/>
      <c r="D75" s="746"/>
      <c r="E75" s="746"/>
      <c r="F75" s="749"/>
    </row>
    <row r="76" spans="2:6" s="739" customFormat="1" ht="30" customHeight="1">
      <c r="B76" s="746"/>
      <c r="C76" s="746"/>
      <c r="D76" s="746"/>
      <c r="E76" s="746"/>
      <c r="F76" s="749"/>
    </row>
    <row r="77" spans="2:6" s="739" customFormat="1" ht="30" customHeight="1">
      <c r="B77" s="746"/>
      <c r="C77" s="746"/>
      <c r="D77" s="746"/>
      <c r="E77" s="746"/>
      <c r="F77" s="749"/>
    </row>
    <row r="78" spans="2:6" s="739" customFormat="1" ht="30" customHeight="1">
      <c r="B78" s="746"/>
      <c r="C78" s="746"/>
      <c r="D78" s="746"/>
      <c r="E78" s="746"/>
      <c r="F78" s="749"/>
    </row>
    <row r="79" spans="2:6" s="739" customFormat="1" ht="30" customHeight="1">
      <c r="B79" s="746"/>
      <c r="C79" s="746"/>
      <c r="D79" s="746"/>
      <c r="E79" s="746"/>
      <c r="F79" s="749"/>
    </row>
    <row r="80" spans="2:6" s="739" customFormat="1" ht="30" customHeight="1" thickBot="1">
      <c r="B80" s="750"/>
      <c r="C80" s="750"/>
      <c r="D80" s="750"/>
      <c r="E80" s="750"/>
      <c r="F80" s="751"/>
    </row>
    <row r="81" spans="2:6" ht="12.75" customHeight="1">
      <c r="B81" s="3"/>
      <c r="C81" s="247"/>
      <c r="D81" s="247"/>
      <c r="E81" s="247"/>
      <c r="F81" s="247"/>
    </row>
    <row r="82" spans="2:6" s="2" customFormat="1" ht="19.5" customHeight="1">
      <c r="B82" s="1269" t="s">
        <v>1053</v>
      </c>
      <c r="C82" s="1250"/>
      <c r="D82" s="1250"/>
      <c r="E82" s="1250"/>
      <c r="F82" s="1250"/>
    </row>
    <row r="83" spans="2:6" s="2" customFormat="1" ht="19.5" customHeight="1">
      <c r="B83" s="1270" t="s">
        <v>368</v>
      </c>
      <c r="C83" s="1250"/>
      <c r="D83" s="1250"/>
      <c r="E83" s="1250"/>
      <c r="F83" s="1250"/>
    </row>
    <row r="86" spans="2:6" s="735" customFormat="1" ht="22.5" customHeight="1">
      <c r="B86" s="992" t="s">
        <v>1052</v>
      </c>
      <c r="C86" s="1268"/>
      <c r="D86" s="1268"/>
      <c r="E86" s="1268"/>
      <c r="F86" s="1268"/>
    </row>
    <row r="87" ht="12.75" customHeight="1">
      <c r="F87" s="736"/>
    </row>
    <row r="88" spans="2:6" s="263" customFormat="1" ht="19.5" customHeight="1">
      <c r="B88" s="263" t="s">
        <v>607</v>
      </c>
      <c r="C88" s="263" t="s">
        <v>971</v>
      </c>
      <c r="F88" s="264"/>
    </row>
    <row r="89" spans="2:6" s="265" customFormat="1" ht="19.5" customHeight="1" thickBot="1">
      <c r="B89" s="263" t="s">
        <v>372</v>
      </c>
      <c r="C89" s="263" t="s">
        <v>373</v>
      </c>
      <c r="D89" s="263"/>
      <c r="E89" s="263"/>
      <c r="F89" s="264"/>
    </row>
    <row r="90" spans="2:6" s="2" customFormat="1" ht="19.5" customHeight="1">
      <c r="B90" s="1271" t="s">
        <v>366</v>
      </c>
      <c r="C90" s="1271" t="s">
        <v>812</v>
      </c>
      <c r="D90" s="1274" t="s">
        <v>367</v>
      </c>
      <c r="E90" s="1274"/>
      <c r="F90" s="1275"/>
    </row>
    <row r="91" spans="2:6" s="2" customFormat="1" ht="19.5" customHeight="1" thickBot="1">
      <c r="B91" s="1272"/>
      <c r="C91" s="1272"/>
      <c r="D91" s="1276"/>
      <c r="E91" s="1276"/>
      <c r="F91" s="1277"/>
    </row>
    <row r="92" spans="2:6" s="2" customFormat="1" ht="19.5" customHeight="1" thickBot="1">
      <c r="B92" s="1273"/>
      <c r="C92" s="1273"/>
      <c r="D92" s="266" t="s">
        <v>369</v>
      </c>
      <c r="E92" s="266" t="s">
        <v>370</v>
      </c>
      <c r="F92" s="266" t="s">
        <v>371</v>
      </c>
    </row>
    <row r="93" spans="2:6" s="739" customFormat="1" ht="30" customHeight="1" thickBot="1">
      <c r="B93" s="457" t="s">
        <v>970</v>
      </c>
      <c r="C93" s="457" t="s">
        <v>896</v>
      </c>
      <c r="D93" s="737"/>
      <c r="E93" s="737"/>
      <c r="F93" s="738"/>
    </row>
    <row r="94" spans="2:6" s="739" customFormat="1" ht="30" customHeight="1">
      <c r="B94" s="682" t="s">
        <v>31</v>
      </c>
      <c r="C94" s="681" t="s">
        <v>616</v>
      </c>
      <c r="D94" s="740"/>
      <c r="E94" s="740"/>
      <c r="F94" s="741"/>
    </row>
    <row r="95" spans="2:6" s="739" customFormat="1" ht="30" customHeight="1">
      <c r="B95" s="746"/>
      <c r="C95" s="746"/>
      <c r="D95" s="746"/>
      <c r="E95" s="746"/>
      <c r="F95" s="749"/>
    </row>
    <row r="96" spans="2:6" s="739" customFormat="1" ht="30" customHeight="1">
      <c r="B96" s="746"/>
      <c r="C96" s="746"/>
      <c r="D96" s="746"/>
      <c r="E96" s="746"/>
      <c r="F96" s="749"/>
    </row>
    <row r="97" spans="2:6" s="739" customFormat="1" ht="30" customHeight="1">
      <c r="B97" s="746"/>
      <c r="C97" s="746"/>
      <c r="D97" s="746"/>
      <c r="E97" s="746"/>
      <c r="F97" s="749"/>
    </row>
    <row r="98" spans="2:6" s="739" customFormat="1" ht="30" customHeight="1">
      <c r="B98" s="746"/>
      <c r="C98" s="746"/>
      <c r="D98" s="746"/>
      <c r="E98" s="746"/>
      <c r="F98" s="749"/>
    </row>
    <row r="99" spans="2:6" s="739" customFormat="1" ht="30" customHeight="1">
      <c r="B99" s="746"/>
      <c r="C99" s="746"/>
      <c r="D99" s="746"/>
      <c r="E99" s="746"/>
      <c r="F99" s="749"/>
    </row>
    <row r="100" spans="2:6" s="739" customFormat="1" ht="30" customHeight="1">
      <c r="B100" s="746"/>
      <c r="C100" s="746"/>
      <c r="D100" s="746"/>
      <c r="E100" s="746"/>
      <c r="F100" s="749"/>
    </row>
    <row r="101" spans="2:6" s="739" customFormat="1" ht="30" customHeight="1">
      <c r="B101" s="746"/>
      <c r="C101" s="746"/>
      <c r="D101" s="746"/>
      <c r="E101" s="746"/>
      <c r="F101" s="749"/>
    </row>
    <row r="102" spans="2:6" s="739" customFormat="1" ht="30" customHeight="1">
      <c r="B102" s="746"/>
      <c r="C102" s="746"/>
      <c r="D102" s="746"/>
      <c r="E102" s="746"/>
      <c r="F102" s="749"/>
    </row>
    <row r="103" spans="2:6" s="739" customFormat="1" ht="30" customHeight="1">
      <c r="B103" s="746"/>
      <c r="C103" s="746"/>
      <c r="D103" s="746"/>
      <c r="E103" s="746"/>
      <c r="F103" s="749"/>
    </row>
    <row r="104" spans="2:6" s="739" customFormat="1" ht="30" customHeight="1">
      <c r="B104" s="746"/>
      <c r="C104" s="746"/>
      <c r="D104" s="746"/>
      <c r="E104" s="746"/>
      <c r="F104" s="749"/>
    </row>
    <row r="105" spans="2:6" s="739" customFormat="1" ht="30" customHeight="1">
      <c r="B105" s="746"/>
      <c r="C105" s="746"/>
      <c r="D105" s="746"/>
      <c r="E105" s="746"/>
      <c r="F105" s="749"/>
    </row>
    <row r="106" spans="2:6" s="739" customFormat="1" ht="30" customHeight="1">
      <c r="B106" s="746"/>
      <c r="C106" s="746"/>
      <c r="D106" s="746"/>
      <c r="E106" s="746"/>
      <c r="F106" s="749"/>
    </row>
    <row r="107" spans="2:6" s="739" customFormat="1" ht="30" customHeight="1">
      <c r="B107" s="746"/>
      <c r="C107" s="746"/>
      <c r="D107" s="746"/>
      <c r="E107" s="746"/>
      <c r="F107" s="749"/>
    </row>
    <row r="108" spans="2:6" s="739" customFormat="1" ht="30" customHeight="1" thickBot="1">
      <c r="B108" s="750"/>
      <c r="C108" s="750"/>
      <c r="D108" s="750"/>
      <c r="E108" s="750"/>
      <c r="F108" s="751"/>
    </row>
    <row r="109" spans="2:6" ht="12.75" customHeight="1">
      <c r="B109" s="3"/>
      <c r="C109" s="247"/>
      <c r="D109" s="247"/>
      <c r="E109" s="247"/>
      <c r="F109" s="247"/>
    </row>
    <row r="110" spans="2:6" s="2" customFormat="1" ht="19.5" customHeight="1">
      <c r="B110" s="1269" t="s">
        <v>1053</v>
      </c>
      <c r="C110" s="1250"/>
      <c r="D110" s="1250"/>
      <c r="E110" s="1250"/>
      <c r="F110" s="1250"/>
    </row>
    <row r="111" spans="2:6" s="2" customFormat="1" ht="19.5" customHeight="1">
      <c r="B111" s="1270" t="s">
        <v>368</v>
      </c>
      <c r="C111" s="1250"/>
      <c r="D111" s="1250"/>
      <c r="E111" s="1250"/>
      <c r="F111" s="1250"/>
    </row>
  </sheetData>
  <sheetProtection/>
  <mergeCells count="28">
    <mergeCell ref="B110:F110"/>
    <mergeCell ref="B111:F111"/>
    <mergeCell ref="B53:F53"/>
    <mergeCell ref="B54:F54"/>
    <mergeCell ref="B86:F86"/>
    <mergeCell ref="B90:B92"/>
    <mergeCell ref="C90:C92"/>
    <mergeCell ref="D90:F91"/>
    <mergeCell ref="B82:F82"/>
    <mergeCell ref="B83:F83"/>
    <mergeCell ref="B58:F58"/>
    <mergeCell ref="B62:B64"/>
    <mergeCell ref="C62:C64"/>
    <mergeCell ref="D62:F63"/>
    <mergeCell ref="B29:F29"/>
    <mergeCell ref="B33:B35"/>
    <mergeCell ref="C33:C35"/>
    <mergeCell ref="D33:F34"/>
    <mergeCell ref="B2:F2"/>
    <mergeCell ref="B26:F26"/>
    <mergeCell ref="B27:F27"/>
    <mergeCell ref="B6:B8"/>
    <mergeCell ref="C6:C8"/>
    <mergeCell ref="D6:F7"/>
    <mergeCell ref="B11:B12"/>
    <mergeCell ref="C11:C12"/>
    <mergeCell ref="B14:B19"/>
    <mergeCell ref="C14:C19"/>
  </mergeCells>
  <printOptions horizontalCentered="1"/>
  <pageMargins left="0.15748031496062992" right="0.1968503937007874" top="0.1968503937007874" bottom="0.6692913385826772" header="0.5118110236220472" footer="0.5118110236220472"/>
  <pageSetup horizontalDpi="300" verticalDpi="300" orientation="landscape" paperSize="9" scale="75" r:id="rId1"/>
  <headerFooter alignWithMargins="0">
    <oddFooter>&amp;CSayfa &amp;P / &amp;N</oddFooter>
  </headerFooter>
</worksheet>
</file>

<file path=xl/worksheets/sheet11.xml><?xml version="1.0" encoding="utf-8"?>
<worksheet xmlns="http://schemas.openxmlformats.org/spreadsheetml/2006/main" xmlns:r="http://schemas.openxmlformats.org/officeDocument/2006/relationships">
  <dimension ref="B2:F51"/>
  <sheetViews>
    <sheetView zoomScalePageLayoutView="0" workbookViewId="0" topLeftCell="A1">
      <selection activeCell="B10" sqref="B10"/>
    </sheetView>
  </sheetViews>
  <sheetFormatPr defaultColWidth="9.140625" defaultRowHeight="12.75" customHeight="1"/>
  <cols>
    <col min="1" max="1" width="2.8515625" style="0" customWidth="1"/>
    <col min="2" max="2" width="14.421875" style="0" customWidth="1"/>
    <col min="3" max="3" width="50.421875" style="0" customWidth="1"/>
    <col min="4" max="4" width="9.8515625" style="0" customWidth="1"/>
    <col min="5" max="5" width="10.7109375" style="0" customWidth="1"/>
    <col min="6" max="6" width="99.140625" style="0" customWidth="1"/>
  </cols>
  <sheetData>
    <row r="2" spans="2:6" s="262" customFormat="1" ht="22.5" customHeight="1">
      <c r="B2" s="1280" t="s">
        <v>70</v>
      </c>
      <c r="C2" s="1280"/>
      <c r="D2" s="1280"/>
      <c r="E2" s="1280"/>
      <c r="F2" s="1280"/>
    </row>
    <row r="3" ht="12.75" customHeight="1">
      <c r="F3" s="1"/>
    </row>
    <row r="4" spans="2:6" s="263" customFormat="1" ht="19.5" customHeight="1">
      <c r="B4" s="263" t="s">
        <v>607</v>
      </c>
      <c r="C4" s="263" t="s">
        <v>337</v>
      </c>
      <c r="F4" s="264"/>
    </row>
    <row r="5" spans="2:6" s="265" customFormat="1" ht="19.5" customHeight="1" thickBot="1">
      <c r="B5" s="263" t="s">
        <v>372</v>
      </c>
      <c r="C5" s="263" t="s">
        <v>373</v>
      </c>
      <c r="D5" s="263"/>
      <c r="E5" s="263"/>
      <c r="F5" s="264"/>
    </row>
    <row r="6" spans="2:6" s="2" customFormat="1" ht="19.5" customHeight="1">
      <c r="B6" s="1271" t="s">
        <v>366</v>
      </c>
      <c r="C6" s="1271" t="s">
        <v>812</v>
      </c>
      <c r="D6" s="1281" t="s">
        <v>367</v>
      </c>
      <c r="E6" s="1281"/>
      <c r="F6" s="1282"/>
    </row>
    <row r="7" spans="2:6" s="2" customFormat="1" ht="19.5" customHeight="1" thickBot="1">
      <c r="B7" s="1272"/>
      <c r="C7" s="1272"/>
      <c r="D7" s="1283"/>
      <c r="E7" s="1283"/>
      <c r="F7" s="1284"/>
    </row>
    <row r="8" spans="2:6" s="2" customFormat="1" ht="19.5" customHeight="1" thickBot="1">
      <c r="B8" s="1273"/>
      <c r="C8" s="1273"/>
      <c r="D8" s="266" t="s">
        <v>369</v>
      </c>
      <c r="E8" s="266" t="s">
        <v>370</v>
      </c>
      <c r="F8" s="266" t="s">
        <v>371</v>
      </c>
    </row>
    <row r="9" spans="2:6" s="8" customFormat="1" ht="30" customHeight="1" thickBot="1">
      <c r="B9" s="456" t="s">
        <v>31</v>
      </c>
      <c r="C9" s="457" t="s">
        <v>117</v>
      </c>
      <c r="D9" s="298" t="s">
        <v>745</v>
      </c>
      <c r="E9" s="298" t="s">
        <v>746</v>
      </c>
      <c r="F9" s="299" t="s">
        <v>72</v>
      </c>
    </row>
    <row r="10" spans="2:6" s="8" customFormat="1" ht="30" customHeight="1" thickBot="1">
      <c r="B10" s="457" t="s">
        <v>118</v>
      </c>
      <c r="C10" s="457" t="s">
        <v>71</v>
      </c>
      <c r="D10" s="298" t="s">
        <v>745</v>
      </c>
      <c r="E10" s="298" t="s">
        <v>746</v>
      </c>
      <c r="F10" s="299" t="s">
        <v>72</v>
      </c>
    </row>
    <row r="11" spans="2:6" s="8" customFormat="1" ht="30" customHeight="1">
      <c r="B11" s="1278" t="s">
        <v>120</v>
      </c>
      <c r="C11" s="1278" t="s">
        <v>893</v>
      </c>
      <c r="D11" s="294" t="s">
        <v>745</v>
      </c>
      <c r="E11" s="294" t="s">
        <v>746</v>
      </c>
      <c r="F11" s="295" t="s">
        <v>72</v>
      </c>
    </row>
    <row r="12" spans="2:6" s="8" customFormat="1" ht="30" customHeight="1" thickBot="1">
      <c r="B12" s="1273"/>
      <c r="C12" s="1273"/>
      <c r="D12" s="293" t="s">
        <v>747</v>
      </c>
      <c r="E12" s="293" t="s">
        <v>73</v>
      </c>
      <c r="F12" s="297" t="s">
        <v>74</v>
      </c>
    </row>
    <row r="13" spans="2:6" s="8" customFormat="1" ht="30" customHeight="1" thickBot="1">
      <c r="B13" s="457" t="s">
        <v>52</v>
      </c>
      <c r="C13" s="457" t="s">
        <v>748</v>
      </c>
      <c r="D13" s="298" t="s">
        <v>749</v>
      </c>
      <c r="E13" s="298" t="s">
        <v>750</v>
      </c>
      <c r="F13" s="299" t="s">
        <v>75</v>
      </c>
    </row>
    <row r="14" spans="2:6" s="8" customFormat="1" ht="30" customHeight="1">
      <c r="B14" s="296"/>
      <c r="C14" s="296"/>
      <c r="D14" s="296"/>
      <c r="E14" s="296"/>
      <c r="F14" s="300"/>
    </row>
    <row r="15" spans="2:6" s="8" customFormat="1" ht="30" customHeight="1">
      <c r="B15" s="296"/>
      <c r="C15" s="296"/>
      <c r="D15" s="296"/>
      <c r="E15" s="296"/>
      <c r="F15" s="300"/>
    </row>
    <row r="16" spans="2:6" s="8" customFormat="1" ht="30" customHeight="1">
      <c r="B16" s="296"/>
      <c r="C16" s="296"/>
      <c r="D16" s="296"/>
      <c r="E16" s="296"/>
      <c r="F16" s="300"/>
    </row>
    <row r="17" spans="2:6" s="8" customFormat="1" ht="30" customHeight="1">
      <c r="B17" s="296"/>
      <c r="C17" s="296"/>
      <c r="D17" s="296"/>
      <c r="E17" s="296"/>
      <c r="F17" s="300"/>
    </row>
    <row r="18" spans="2:6" s="8" customFormat="1" ht="30" customHeight="1" thickBot="1">
      <c r="B18" s="301"/>
      <c r="C18" s="301"/>
      <c r="D18" s="301"/>
      <c r="E18" s="301"/>
      <c r="F18" s="302"/>
    </row>
    <row r="19" spans="2:6" ht="12.75" customHeight="1">
      <c r="B19" s="3"/>
      <c r="C19" s="247"/>
      <c r="D19" s="247"/>
      <c r="E19" s="247"/>
      <c r="F19" s="247"/>
    </row>
    <row r="20" spans="2:6" s="2" customFormat="1" ht="19.5" customHeight="1">
      <c r="B20" s="1285" t="s">
        <v>68</v>
      </c>
      <c r="C20" s="1250"/>
      <c r="D20" s="1250"/>
      <c r="E20" s="1250"/>
      <c r="F20" s="1250"/>
    </row>
    <row r="21" spans="2:6" s="2" customFormat="1" ht="19.5" customHeight="1">
      <c r="B21" s="1286" t="s">
        <v>368</v>
      </c>
      <c r="C21" s="1250"/>
      <c r="D21" s="1250"/>
      <c r="E21" s="1250"/>
      <c r="F21" s="1250"/>
    </row>
    <row r="26" spans="2:6" s="262" customFormat="1" ht="22.5" customHeight="1">
      <c r="B26" s="1280" t="s">
        <v>70</v>
      </c>
      <c r="C26" s="1280"/>
      <c r="D26" s="1280"/>
      <c r="E26" s="1280"/>
      <c r="F26" s="1280"/>
    </row>
    <row r="27" ht="12.75" customHeight="1">
      <c r="F27" s="1"/>
    </row>
    <row r="28" spans="2:6" s="263" customFormat="1" ht="19.5" customHeight="1">
      <c r="B28" s="263" t="s">
        <v>607</v>
      </c>
      <c r="C28" s="263" t="s">
        <v>765</v>
      </c>
      <c r="F28" s="264"/>
    </row>
    <row r="29" spans="2:6" s="265" customFormat="1" ht="19.5" customHeight="1" thickBot="1">
      <c r="B29" s="263" t="s">
        <v>372</v>
      </c>
      <c r="C29" s="263" t="s">
        <v>373</v>
      </c>
      <c r="D29" s="263"/>
      <c r="E29" s="263"/>
      <c r="F29" s="264"/>
    </row>
    <row r="30" spans="2:6" s="2" customFormat="1" ht="19.5" customHeight="1">
      <c r="B30" s="1271" t="s">
        <v>366</v>
      </c>
      <c r="C30" s="1271" t="s">
        <v>812</v>
      </c>
      <c r="D30" s="1281" t="s">
        <v>367</v>
      </c>
      <c r="E30" s="1281"/>
      <c r="F30" s="1282"/>
    </row>
    <row r="31" spans="2:6" s="2" customFormat="1" ht="19.5" customHeight="1" thickBot="1">
      <c r="B31" s="1272"/>
      <c r="C31" s="1272"/>
      <c r="D31" s="1283"/>
      <c r="E31" s="1283"/>
      <c r="F31" s="1284"/>
    </row>
    <row r="32" spans="2:6" s="2" customFormat="1" ht="19.5" customHeight="1" thickBot="1">
      <c r="B32" s="1273"/>
      <c r="C32" s="1273"/>
      <c r="D32" s="266" t="s">
        <v>369</v>
      </c>
      <c r="E32" s="266" t="s">
        <v>370</v>
      </c>
      <c r="F32" s="266" t="s">
        <v>371</v>
      </c>
    </row>
    <row r="33" spans="2:6" s="8" customFormat="1" ht="30" customHeight="1" thickBot="1">
      <c r="B33" s="457" t="s">
        <v>121</v>
      </c>
      <c r="C33" s="457" t="s">
        <v>124</v>
      </c>
      <c r="D33" s="298" t="s">
        <v>745</v>
      </c>
      <c r="E33" s="298" t="s">
        <v>746</v>
      </c>
      <c r="F33" s="299" t="s">
        <v>72</v>
      </c>
    </row>
    <row r="34" spans="2:6" s="8" customFormat="1" ht="30" customHeight="1">
      <c r="B34" s="294"/>
      <c r="C34" s="294"/>
      <c r="D34" s="294"/>
      <c r="E34" s="294"/>
      <c r="F34" s="295"/>
    </row>
    <row r="35" spans="2:6" s="8" customFormat="1" ht="30" customHeight="1">
      <c r="B35" s="296"/>
      <c r="C35" s="296"/>
      <c r="D35" s="296"/>
      <c r="E35" s="296"/>
      <c r="F35" s="300"/>
    </row>
    <row r="36" spans="2:6" s="8" customFormat="1" ht="30" customHeight="1">
      <c r="B36" s="296"/>
      <c r="C36" s="296"/>
      <c r="D36" s="296"/>
      <c r="E36" s="296"/>
      <c r="F36" s="300"/>
    </row>
    <row r="37" spans="2:6" s="8" customFormat="1" ht="30" customHeight="1">
      <c r="B37" s="296"/>
      <c r="C37" s="296"/>
      <c r="D37" s="296"/>
      <c r="E37" s="296"/>
      <c r="F37" s="300"/>
    </row>
    <row r="38" spans="2:6" s="8" customFormat="1" ht="30" customHeight="1">
      <c r="B38" s="296"/>
      <c r="C38" s="296"/>
      <c r="D38" s="296"/>
      <c r="E38" s="296"/>
      <c r="F38" s="300"/>
    </row>
    <row r="39" spans="2:6" s="8" customFormat="1" ht="30" customHeight="1">
      <c r="B39" s="296"/>
      <c r="C39" s="296"/>
      <c r="D39" s="296"/>
      <c r="E39" s="296"/>
      <c r="F39" s="300"/>
    </row>
    <row r="40" spans="2:6" s="8" customFormat="1" ht="30" customHeight="1">
      <c r="B40" s="296"/>
      <c r="C40" s="296"/>
      <c r="D40" s="296"/>
      <c r="E40" s="296"/>
      <c r="F40" s="300"/>
    </row>
    <row r="41" spans="2:6" s="8" customFormat="1" ht="30" customHeight="1">
      <c r="B41" s="296"/>
      <c r="C41" s="296"/>
      <c r="D41" s="296"/>
      <c r="E41" s="296"/>
      <c r="F41" s="300"/>
    </row>
    <row r="42" spans="2:6" s="8" customFormat="1" ht="30" customHeight="1">
      <c r="B42" s="296"/>
      <c r="C42" s="296"/>
      <c r="D42" s="296"/>
      <c r="E42" s="296"/>
      <c r="F42" s="300"/>
    </row>
    <row r="43" spans="2:6" s="8" customFormat="1" ht="30" customHeight="1">
      <c r="B43" s="296"/>
      <c r="C43" s="296"/>
      <c r="D43" s="296"/>
      <c r="E43" s="296"/>
      <c r="F43" s="300"/>
    </row>
    <row r="44" spans="2:6" s="8" customFormat="1" ht="30" customHeight="1">
      <c r="B44" s="296"/>
      <c r="C44" s="296"/>
      <c r="D44" s="296"/>
      <c r="E44" s="296"/>
      <c r="F44" s="300"/>
    </row>
    <row r="45" spans="2:6" s="8" customFormat="1" ht="30" customHeight="1">
      <c r="B45" s="296"/>
      <c r="C45" s="296"/>
      <c r="D45" s="296"/>
      <c r="E45" s="296"/>
      <c r="F45" s="300"/>
    </row>
    <row r="46" spans="2:6" s="8" customFormat="1" ht="30" customHeight="1">
      <c r="B46" s="296"/>
      <c r="C46" s="296"/>
      <c r="D46" s="296"/>
      <c r="E46" s="296"/>
      <c r="F46" s="300"/>
    </row>
    <row r="47" spans="2:6" s="8" customFormat="1" ht="30" customHeight="1">
      <c r="B47" s="296"/>
      <c r="C47" s="296"/>
      <c r="D47" s="296"/>
      <c r="E47" s="296"/>
      <c r="F47" s="300"/>
    </row>
    <row r="48" spans="2:6" s="8" customFormat="1" ht="30" customHeight="1" thickBot="1">
      <c r="B48" s="301"/>
      <c r="C48" s="301"/>
      <c r="D48" s="301"/>
      <c r="E48" s="301"/>
      <c r="F48" s="302"/>
    </row>
    <row r="49" spans="2:6" ht="12.75" customHeight="1">
      <c r="B49" s="3"/>
      <c r="C49" s="247"/>
      <c r="D49" s="247"/>
      <c r="E49" s="247"/>
      <c r="F49" s="247"/>
    </row>
    <row r="50" spans="2:6" s="2" customFormat="1" ht="19.5" customHeight="1">
      <c r="B50" s="1285" t="s">
        <v>68</v>
      </c>
      <c r="C50" s="1250"/>
      <c r="D50" s="1250"/>
      <c r="E50" s="1250"/>
      <c r="F50" s="1250"/>
    </row>
    <row r="51" spans="2:6" s="2" customFormat="1" ht="19.5" customHeight="1">
      <c r="B51" s="1286" t="s">
        <v>368</v>
      </c>
      <c r="C51" s="1250"/>
      <c r="D51" s="1250"/>
      <c r="E51" s="1250"/>
      <c r="F51" s="1250"/>
    </row>
  </sheetData>
  <sheetProtection/>
  <mergeCells count="14">
    <mergeCell ref="B2:F2"/>
    <mergeCell ref="B20:F20"/>
    <mergeCell ref="B21:F21"/>
    <mergeCell ref="B6:B8"/>
    <mergeCell ref="C6:C8"/>
    <mergeCell ref="D6:F7"/>
    <mergeCell ref="B11:B12"/>
    <mergeCell ref="C11:C12"/>
    <mergeCell ref="B26:F26"/>
    <mergeCell ref="B30:B32"/>
    <mergeCell ref="C30:C32"/>
    <mergeCell ref="D30:F31"/>
    <mergeCell ref="B50:F50"/>
    <mergeCell ref="B51:F51"/>
  </mergeCells>
  <printOptions horizontalCentered="1"/>
  <pageMargins left="0.15748031496062992" right="0.1968503937007874" top="0.1968503937007874" bottom="0.6692913385826772" header="0.5118110236220472" footer="0.5118110236220472"/>
  <pageSetup horizontalDpi="300" verticalDpi="300" orientation="landscape" paperSize="9" scale="75" r:id="rId1"/>
  <headerFooter alignWithMargins="0">
    <oddFooter>&amp;CSayfa &amp;P / &amp;N</oddFooter>
  </headerFooter>
</worksheet>
</file>

<file path=xl/worksheets/sheet2.xml><?xml version="1.0" encoding="utf-8"?>
<worksheet xmlns="http://schemas.openxmlformats.org/spreadsheetml/2006/main" xmlns:r="http://schemas.openxmlformats.org/officeDocument/2006/relationships">
  <dimension ref="A1:S68"/>
  <sheetViews>
    <sheetView zoomScale="130" zoomScaleNormal="130" zoomScalePageLayoutView="0" workbookViewId="0" topLeftCell="A1">
      <pane xSplit="6" ySplit="1" topLeftCell="G65" activePane="bottomRight" state="frozen"/>
      <selection pane="topLeft" activeCell="H23" sqref="H23"/>
      <selection pane="topRight" activeCell="H23" sqref="H23"/>
      <selection pane="bottomLeft" activeCell="H23" sqref="H23"/>
      <selection pane="bottomRight" activeCell="N4" sqref="N4"/>
    </sheetView>
  </sheetViews>
  <sheetFormatPr defaultColWidth="9.140625" defaultRowHeight="12.75"/>
  <cols>
    <col min="1" max="1" width="13.28125" style="578" customWidth="1"/>
    <col min="2" max="2" width="10.7109375" style="578" customWidth="1"/>
    <col min="3" max="3" width="12.140625" style="578" customWidth="1"/>
    <col min="4" max="4" width="9.8515625" style="579" customWidth="1"/>
    <col min="5" max="6" width="7.7109375" style="579" hidden="1" customWidth="1"/>
    <col min="7" max="7" width="0.13671875" style="579" customWidth="1"/>
    <col min="8" max="16" width="7.7109375" style="579" customWidth="1"/>
    <col min="17" max="19" width="11.28125" style="579" customWidth="1"/>
    <col min="20" max="26" width="11.28125" style="578" customWidth="1"/>
    <col min="27" max="16384" width="9.140625" style="578" customWidth="1"/>
  </cols>
  <sheetData>
    <row r="1" spans="1:18" s="581" customFormat="1" ht="18.75" customHeight="1" thickBot="1">
      <c r="A1" s="816" t="s">
        <v>1022</v>
      </c>
      <c r="B1" s="817"/>
      <c r="C1" s="817"/>
      <c r="D1" s="817"/>
      <c r="E1" s="817"/>
      <c r="F1" s="817"/>
      <c r="G1" s="817"/>
      <c r="H1" s="817"/>
      <c r="I1" s="817"/>
      <c r="J1" s="817"/>
      <c r="K1" s="817"/>
      <c r="L1" s="817"/>
      <c r="M1" s="817"/>
      <c r="N1" s="817"/>
      <c r="O1" s="817"/>
      <c r="P1" s="818"/>
      <c r="Q1" s="580"/>
      <c r="R1" s="580"/>
    </row>
    <row r="2" spans="1:19" s="581" customFormat="1" ht="15" customHeight="1" thickBot="1">
      <c r="A2" s="828" t="s">
        <v>811</v>
      </c>
      <c r="B2" s="831" t="s">
        <v>812</v>
      </c>
      <c r="C2" s="832"/>
      <c r="D2" s="837" t="s">
        <v>339</v>
      </c>
      <c r="E2" s="840" t="s">
        <v>338</v>
      </c>
      <c r="F2" s="841"/>
      <c r="G2" s="841"/>
      <c r="H2" s="841"/>
      <c r="I2" s="841"/>
      <c r="J2" s="841"/>
      <c r="K2" s="841"/>
      <c r="L2" s="841"/>
      <c r="M2" s="841"/>
      <c r="N2" s="841"/>
      <c r="O2" s="841"/>
      <c r="P2" s="842"/>
      <c r="Q2" s="580"/>
      <c r="R2" s="580"/>
      <c r="S2" s="580"/>
    </row>
    <row r="3" spans="1:19" s="584" customFormat="1" ht="15" customHeight="1" thickBot="1">
      <c r="A3" s="829"/>
      <c r="B3" s="833"/>
      <c r="C3" s="834"/>
      <c r="D3" s="838"/>
      <c r="E3" s="582" t="s">
        <v>312</v>
      </c>
      <c r="F3" s="582" t="s">
        <v>313</v>
      </c>
      <c r="G3" s="582" t="s">
        <v>229</v>
      </c>
      <c r="H3" s="582" t="s">
        <v>618</v>
      </c>
      <c r="I3" s="582" t="s">
        <v>619</v>
      </c>
      <c r="J3" s="582" t="s">
        <v>230</v>
      </c>
      <c r="K3" s="582" t="s">
        <v>97</v>
      </c>
      <c r="L3" s="582" t="s">
        <v>573</v>
      </c>
      <c r="M3" s="582" t="s">
        <v>898</v>
      </c>
      <c r="N3" s="843" t="s">
        <v>920</v>
      </c>
      <c r="O3" s="844"/>
      <c r="P3" s="845"/>
      <c r="Q3" s="583"/>
      <c r="R3" s="583"/>
      <c r="S3" s="583"/>
    </row>
    <row r="4" spans="1:19" s="581" customFormat="1" ht="33" customHeight="1" thickBot="1">
      <c r="A4" s="830"/>
      <c r="B4" s="835"/>
      <c r="C4" s="836"/>
      <c r="D4" s="839"/>
      <c r="E4" s="585" t="s">
        <v>620</v>
      </c>
      <c r="F4" s="585" t="s">
        <v>620</v>
      </c>
      <c r="G4" s="585" t="s">
        <v>620</v>
      </c>
      <c r="H4" s="585" t="s">
        <v>620</v>
      </c>
      <c r="I4" s="585" t="s">
        <v>620</v>
      </c>
      <c r="J4" s="585" t="s">
        <v>620</v>
      </c>
      <c r="K4" s="585" t="s">
        <v>620</v>
      </c>
      <c r="L4" s="585" t="s">
        <v>620</v>
      </c>
      <c r="M4" s="585" t="s">
        <v>620</v>
      </c>
      <c r="N4" s="586" t="s">
        <v>554</v>
      </c>
      <c r="O4" s="586" t="s">
        <v>553</v>
      </c>
      <c r="P4" s="586" t="s">
        <v>555</v>
      </c>
      <c r="Q4" s="580"/>
      <c r="R4" s="580"/>
      <c r="S4" s="580"/>
    </row>
    <row r="5" spans="1:19" s="589" customFormat="1" ht="10.5" customHeight="1">
      <c r="A5" s="846" t="s">
        <v>31</v>
      </c>
      <c r="B5" s="822" t="s">
        <v>117</v>
      </c>
      <c r="C5" s="823"/>
      <c r="D5" s="587" t="s">
        <v>336</v>
      </c>
      <c r="E5" s="612">
        <v>150000</v>
      </c>
      <c r="F5" s="612">
        <v>170000</v>
      </c>
      <c r="G5" s="612">
        <v>175000</v>
      </c>
      <c r="H5" s="612">
        <v>125000</v>
      </c>
      <c r="I5" s="612">
        <v>150000</v>
      </c>
      <c r="J5" s="612">
        <v>100000</v>
      </c>
      <c r="K5" s="612">
        <v>100000</v>
      </c>
      <c r="L5" s="612">
        <v>100000</v>
      </c>
      <c r="M5" s="612">
        <v>100000</v>
      </c>
      <c r="N5" s="612">
        <v>0</v>
      </c>
      <c r="O5" s="612">
        <v>0</v>
      </c>
      <c r="P5" s="613">
        <f>N5-O5</f>
        <v>0</v>
      </c>
      <c r="Q5" s="588"/>
      <c r="R5" s="588"/>
      <c r="S5" s="588"/>
    </row>
    <row r="6" spans="1:19" s="589" customFormat="1" ht="10.5" customHeight="1" thickBot="1">
      <c r="A6" s="847"/>
      <c r="B6" s="824"/>
      <c r="C6" s="825"/>
      <c r="D6" s="590" t="s">
        <v>247</v>
      </c>
      <c r="E6" s="614">
        <v>0</v>
      </c>
      <c r="F6" s="614">
        <v>0</v>
      </c>
      <c r="G6" s="614">
        <v>0</v>
      </c>
      <c r="H6" s="614">
        <v>0</v>
      </c>
      <c r="I6" s="614">
        <v>0</v>
      </c>
      <c r="J6" s="614">
        <v>0</v>
      </c>
      <c r="K6" s="614">
        <v>0</v>
      </c>
      <c r="L6" s="614">
        <v>0</v>
      </c>
      <c r="M6" s="614"/>
      <c r="N6" s="614">
        <v>0</v>
      </c>
      <c r="O6" s="614">
        <v>0</v>
      </c>
      <c r="P6" s="615">
        <f>N6-O6</f>
        <v>0</v>
      </c>
      <c r="Q6" s="588"/>
      <c r="R6" s="588"/>
      <c r="S6" s="588"/>
    </row>
    <row r="7" spans="1:19" s="589" customFormat="1" ht="12" customHeight="1" thickBot="1">
      <c r="A7" s="848"/>
      <c r="B7" s="826"/>
      <c r="C7" s="827"/>
      <c r="D7" s="591" t="s">
        <v>345</v>
      </c>
      <c r="E7" s="616">
        <f aca="true" t="shared" si="0" ref="E7:P7">SUM(E5:E6)</f>
        <v>150000</v>
      </c>
      <c r="F7" s="616">
        <f t="shared" si="0"/>
        <v>170000</v>
      </c>
      <c r="G7" s="616">
        <f t="shared" si="0"/>
        <v>175000</v>
      </c>
      <c r="H7" s="616">
        <f t="shared" si="0"/>
        <v>125000</v>
      </c>
      <c r="I7" s="616">
        <f t="shared" si="0"/>
        <v>150000</v>
      </c>
      <c r="J7" s="616">
        <f>SUM(J5:J6)</f>
        <v>100000</v>
      </c>
      <c r="K7" s="616">
        <f>SUM(K5:K6)</f>
        <v>100000</v>
      </c>
      <c r="L7" s="616">
        <f>SUM(L5:L6)</f>
        <v>100000</v>
      </c>
      <c r="M7" s="616">
        <f>SUM(M5:M6)</f>
        <v>100000</v>
      </c>
      <c r="N7" s="616">
        <f t="shared" si="0"/>
        <v>0</v>
      </c>
      <c r="O7" s="616">
        <f t="shared" si="0"/>
        <v>0</v>
      </c>
      <c r="P7" s="617">
        <f t="shared" si="0"/>
        <v>0</v>
      </c>
      <c r="Q7" s="588"/>
      <c r="R7" s="588"/>
      <c r="S7" s="588"/>
    </row>
    <row r="8" spans="1:19" s="589" customFormat="1" ht="10.5" customHeight="1">
      <c r="A8" s="819" t="s">
        <v>118</v>
      </c>
      <c r="B8" s="822" t="s">
        <v>917</v>
      </c>
      <c r="C8" s="823"/>
      <c r="D8" s="587" t="s">
        <v>336</v>
      </c>
      <c r="E8" s="612">
        <v>7310000</v>
      </c>
      <c r="F8" s="612">
        <v>8000000</v>
      </c>
      <c r="G8" s="612">
        <v>10068000</v>
      </c>
      <c r="H8" s="612">
        <v>9550000</v>
      </c>
      <c r="I8" s="612">
        <v>7450000</v>
      </c>
      <c r="J8" s="612">
        <v>11000000</v>
      </c>
      <c r="K8" s="612">
        <v>10600000</v>
      </c>
      <c r="L8" s="612">
        <v>11950000</v>
      </c>
      <c r="M8" s="612">
        <v>14280000</v>
      </c>
      <c r="N8" s="612">
        <v>0</v>
      </c>
      <c r="O8" s="612">
        <v>0</v>
      </c>
      <c r="P8" s="613">
        <f>N8-O8</f>
        <v>0</v>
      </c>
      <c r="Q8" s="588"/>
      <c r="R8" s="588"/>
      <c r="S8" s="588"/>
    </row>
    <row r="9" spans="1:19" s="589" customFormat="1" ht="10.5" customHeight="1" thickBot="1">
      <c r="A9" s="820"/>
      <c r="B9" s="824"/>
      <c r="C9" s="825"/>
      <c r="D9" s="590" t="s">
        <v>247</v>
      </c>
      <c r="E9" s="614">
        <v>3930000</v>
      </c>
      <c r="F9" s="614">
        <v>0</v>
      </c>
      <c r="G9" s="614">
        <v>1000000</v>
      </c>
      <c r="H9" s="614">
        <v>4090000</v>
      </c>
      <c r="I9" s="614">
        <v>4000000</v>
      </c>
      <c r="J9" s="614">
        <v>0</v>
      </c>
      <c r="K9" s="614">
        <v>500000</v>
      </c>
      <c r="L9" s="614">
        <v>0</v>
      </c>
      <c r="M9" s="614"/>
      <c r="N9" s="614">
        <v>0</v>
      </c>
      <c r="O9" s="614">
        <v>0</v>
      </c>
      <c r="P9" s="615">
        <f>N9-O9</f>
        <v>0</v>
      </c>
      <c r="Q9" s="588"/>
      <c r="R9" s="588"/>
      <c r="S9" s="588"/>
    </row>
    <row r="10" spans="1:19" s="589" customFormat="1" ht="12" customHeight="1" thickBot="1">
      <c r="A10" s="821"/>
      <c r="B10" s="826"/>
      <c r="C10" s="827"/>
      <c r="D10" s="592" t="s">
        <v>345</v>
      </c>
      <c r="E10" s="616">
        <f aca="true" t="shared" si="1" ref="E10:P10">SUM(E8:E9)</f>
        <v>11240000</v>
      </c>
      <c r="F10" s="616">
        <f t="shared" si="1"/>
        <v>8000000</v>
      </c>
      <c r="G10" s="616">
        <f t="shared" si="1"/>
        <v>11068000</v>
      </c>
      <c r="H10" s="616">
        <f t="shared" si="1"/>
        <v>13640000</v>
      </c>
      <c r="I10" s="616">
        <f t="shared" si="1"/>
        <v>11450000</v>
      </c>
      <c r="J10" s="616">
        <f>SUM(J8:J9)</f>
        <v>11000000</v>
      </c>
      <c r="K10" s="616">
        <f>SUM(K8:K9)</f>
        <v>11100000</v>
      </c>
      <c r="L10" s="616">
        <f>SUM(L8:L9)</f>
        <v>11950000</v>
      </c>
      <c r="M10" s="616">
        <f>SUM(M8:M9)</f>
        <v>14280000</v>
      </c>
      <c r="N10" s="616">
        <f t="shared" si="1"/>
        <v>0</v>
      </c>
      <c r="O10" s="616">
        <f t="shared" si="1"/>
        <v>0</v>
      </c>
      <c r="P10" s="617">
        <f t="shared" si="1"/>
        <v>0</v>
      </c>
      <c r="Q10" s="588"/>
      <c r="R10" s="588"/>
      <c r="S10" s="588"/>
    </row>
    <row r="11" spans="1:19" s="589" customFormat="1" ht="10.5" customHeight="1">
      <c r="A11" s="819" t="s">
        <v>120</v>
      </c>
      <c r="B11" s="822" t="s">
        <v>668</v>
      </c>
      <c r="C11" s="823"/>
      <c r="D11" s="587" t="s">
        <v>336</v>
      </c>
      <c r="E11" s="612">
        <v>700000</v>
      </c>
      <c r="F11" s="612">
        <v>790000</v>
      </c>
      <c r="G11" s="612">
        <v>820000</v>
      </c>
      <c r="H11" s="612">
        <v>600000</v>
      </c>
      <c r="I11" s="612">
        <v>2000000</v>
      </c>
      <c r="J11" s="612">
        <v>300000</v>
      </c>
      <c r="K11" s="612">
        <v>300000</v>
      </c>
      <c r="L11" s="612">
        <v>100000</v>
      </c>
      <c r="M11" s="612">
        <v>100000</v>
      </c>
      <c r="N11" s="612">
        <v>0</v>
      </c>
      <c r="O11" s="612">
        <v>0</v>
      </c>
      <c r="P11" s="613">
        <f>N11-O11</f>
        <v>0</v>
      </c>
      <c r="Q11" s="588"/>
      <c r="R11" s="588"/>
      <c r="S11" s="588"/>
    </row>
    <row r="12" spans="1:19" s="589" customFormat="1" ht="10.5" customHeight="1" thickBot="1">
      <c r="A12" s="820"/>
      <c r="B12" s="824"/>
      <c r="C12" s="825"/>
      <c r="D12" s="590" t="s">
        <v>247</v>
      </c>
      <c r="E12" s="614">
        <v>0</v>
      </c>
      <c r="F12" s="614">
        <v>0</v>
      </c>
      <c r="G12" s="614">
        <v>0</v>
      </c>
      <c r="H12" s="614">
        <v>0</v>
      </c>
      <c r="I12" s="614">
        <v>0</v>
      </c>
      <c r="J12" s="614">
        <v>0</v>
      </c>
      <c r="K12" s="614">
        <v>0</v>
      </c>
      <c r="L12" s="614">
        <v>0</v>
      </c>
      <c r="M12" s="614"/>
      <c r="N12" s="614">
        <v>0</v>
      </c>
      <c r="O12" s="614">
        <v>0</v>
      </c>
      <c r="P12" s="615">
        <f>N12-O12</f>
        <v>0</v>
      </c>
      <c r="Q12" s="588"/>
      <c r="R12" s="588"/>
      <c r="S12" s="588"/>
    </row>
    <row r="13" spans="1:19" s="589" customFormat="1" ht="12" customHeight="1" thickBot="1">
      <c r="A13" s="821"/>
      <c r="B13" s="826"/>
      <c r="C13" s="827"/>
      <c r="D13" s="591" t="s">
        <v>345</v>
      </c>
      <c r="E13" s="616">
        <f aca="true" t="shared" si="2" ref="E13:P13">SUM(E11:E12)</f>
        <v>700000</v>
      </c>
      <c r="F13" s="616">
        <f t="shared" si="2"/>
        <v>790000</v>
      </c>
      <c r="G13" s="616">
        <f t="shared" si="2"/>
        <v>820000</v>
      </c>
      <c r="H13" s="616">
        <f t="shared" si="2"/>
        <v>600000</v>
      </c>
      <c r="I13" s="616">
        <f t="shared" si="2"/>
        <v>2000000</v>
      </c>
      <c r="J13" s="616">
        <f>SUM(J11:J12)</f>
        <v>300000</v>
      </c>
      <c r="K13" s="616">
        <f>SUM(K11:K12)</f>
        <v>300000</v>
      </c>
      <c r="L13" s="616">
        <f>SUM(L11:L12)</f>
        <v>100000</v>
      </c>
      <c r="M13" s="616">
        <f>SUM(M11:M12)</f>
        <v>100000</v>
      </c>
      <c r="N13" s="616">
        <f t="shared" si="2"/>
        <v>0</v>
      </c>
      <c r="O13" s="616">
        <f t="shared" si="2"/>
        <v>0</v>
      </c>
      <c r="P13" s="617">
        <f t="shared" si="2"/>
        <v>0</v>
      </c>
      <c r="Q13" s="588"/>
      <c r="R13" s="588"/>
      <c r="S13" s="588"/>
    </row>
    <row r="14" spans="1:19" s="589" customFormat="1" ht="10.5" customHeight="1">
      <c r="A14" s="819" t="s">
        <v>52</v>
      </c>
      <c r="B14" s="822" t="s">
        <v>748</v>
      </c>
      <c r="C14" s="823"/>
      <c r="D14" s="587" t="s">
        <v>336</v>
      </c>
      <c r="E14" s="612">
        <v>600000</v>
      </c>
      <c r="F14" s="612">
        <v>980000</v>
      </c>
      <c r="G14" s="612">
        <v>1400000</v>
      </c>
      <c r="H14" s="612">
        <v>900000</v>
      </c>
      <c r="I14" s="612">
        <v>900000</v>
      </c>
      <c r="J14" s="612">
        <v>900000</v>
      </c>
      <c r="K14" s="612">
        <v>1000000</v>
      </c>
      <c r="L14" s="612">
        <v>1000000</v>
      </c>
      <c r="M14" s="612">
        <v>1500000</v>
      </c>
      <c r="N14" s="612">
        <v>0</v>
      </c>
      <c r="O14" s="612">
        <v>0</v>
      </c>
      <c r="P14" s="613">
        <f>N14-O14</f>
        <v>0</v>
      </c>
      <c r="Q14" s="588"/>
      <c r="R14" s="588"/>
      <c r="S14" s="588"/>
    </row>
    <row r="15" spans="1:19" s="589" customFormat="1" ht="10.5" customHeight="1" thickBot="1">
      <c r="A15" s="820"/>
      <c r="B15" s="824"/>
      <c r="C15" s="825"/>
      <c r="D15" s="590" t="s">
        <v>247</v>
      </c>
      <c r="E15" s="614">
        <v>0</v>
      </c>
      <c r="F15" s="614">
        <v>0</v>
      </c>
      <c r="G15" s="614">
        <v>261000</v>
      </c>
      <c r="H15" s="614">
        <v>0</v>
      </c>
      <c r="I15" s="614">
        <v>0</v>
      </c>
      <c r="J15" s="614">
        <v>0</v>
      </c>
      <c r="K15" s="614">
        <v>0</v>
      </c>
      <c r="L15" s="614">
        <v>0</v>
      </c>
      <c r="M15" s="614"/>
      <c r="N15" s="614">
        <v>0</v>
      </c>
      <c r="O15" s="614">
        <v>0</v>
      </c>
      <c r="P15" s="615">
        <f>N15-O15</f>
        <v>0</v>
      </c>
      <c r="Q15" s="588"/>
      <c r="R15" s="588"/>
      <c r="S15" s="588"/>
    </row>
    <row r="16" spans="1:19" s="589" customFormat="1" ht="12" customHeight="1" thickBot="1">
      <c r="A16" s="821"/>
      <c r="B16" s="826"/>
      <c r="C16" s="827"/>
      <c r="D16" s="591" t="s">
        <v>345</v>
      </c>
      <c r="E16" s="616">
        <f aca="true" t="shared" si="3" ref="E16:P16">SUM(E14:E15)</f>
        <v>600000</v>
      </c>
      <c r="F16" s="616">
        <f t="shared" si="3"/>
        <v>980000</v>
      </c>
      <c r="G16" s="616">
        <f t="shared" si="3"/>
        <v>1661000</v>
      </c>
      <c r="H16" s="616">
        <f t="shared" si="3"/>
        <v>900000</v>
      </c>
      <c r="I16" s="616">
        <f t="shared" si="3"/>
        <v>900000</v>
      </c>
      <c r="J16" s="616">
        <f>SUM(J14:J15)</f>
        <v>900000</v>
      </c>
      <c r="K16" s="616">
        <f>SUM(K14:K15)</f>
        <v>1000000</v>
      </c>
      <c r="L16" s="616">
        <f>SUM(L14:L15)</f>
        <v>1000000</v>
      </c>
      <c r="M16" s="616">
        <f>SUM(M14:M15)</f>
        <v>1500000</v>
      </c>
      <c r="N16" s="616">
        <f t="shared" si="3"/>
        <v>0</v>
      </c>
      <c r="O16" s="616">
        <f t="shared" si="3"/>
        <v>0</v>
      </c>
      <c r="P16" s="617">
        <f t="shared" si="3"/>
        <v>0</v>
      </c>
      <c r="Q16" s="588"/>
      <c r="R16" s="588"/>
      <c r="S16" s="588"/>
    </row>
    <row r="17" spans="1:19" s="589" customFormat="1" ht="10.5" customHeight="1">
      <c r="A17" s="846" t="s">
        <v>31</v>
      </c>
      <c r="B17" s="849" t="s">
        <v>894</v>
      </c>
      <c r="C17" s="852" t="s">
        <v>805</v>
      </c>
      <c r="D17" s="593" t="s">
        <v>336</v>
      </c>
      <c r="E17" s="612">
        <v>500000</v>
      </c>
      <c r="F17" s="612">
        <v>623000</v>
      </c>
      <c r="G17" s="612">
        <v>750000</v>
      </c>
      <c r="H17" s="612">
        <v>340000</v>
      </c>
      <c r="I17" s="612">
        <v>310000</v>
      </c>
      <c r="J17" s="612">
        <v>0</v>
      </c>
      <c r="K17" s="612">
        <v>0</v>
      </c>
      <c r="L17" s="612">
        <v>500000</v>
      </c>
      <c r="M17" s="612">
        <v>1300000</v>
      </c>
      <c r="N17" s="612">
        <v>0</v>
      </c>
      <c r="O17" s="612">
        <v>0</v>
      </c>
      <c r="P17" s="613">
        <f>N17-O17</f>
        <v>0</v>
      </c>
      <c r="Q17" s="588"/>
      <c r="R17" s="588"/>
      <c r="S17" s="588"/>
    </row>
    <row r="18" spans="1:19" s="589" customFormat="1" ht="10.5" customHeight="1" thickBot="1">
      <c r="A18" s="847"/>
      <c r="B18" s="850"/>
      <c r="C18" s="853"/>
      <c r="D18" s="594" t="s">
        <v>247</v>
      </c>
      <c r="E18" s="618">
        <v>770000</v>
      </c>
      <c r="F18" s="618">
        <v>1947000</v>
      </c>
      <c r="G18" s="618">
        <v>1756000</v>
      </c>
      <c r="H18" s="618">
        <v>1060000</v>
      </c>
      <c r="I18" s="618">
        <v>1790000</v>
      </c>
      <c r="J18" s="618">
        <v>0</v>
      </c>
      <c r="K18" s="618">
        <v>0</v>
      </c>
      <c r="L18" s="618">
        <v>2850000</v>
      </c>
      <c r="M18" s="618">
        <v>1520000</v>
      </c>
      <c r="N18" s="618">
        <v>0</v>
      </c>
      <c r="O18" s="618">
        <v>0</v>
      </c>
      <c r="P18" s="619">
        <f>N18-O18</f>
        <v>0</v>
      </c>
      <c r="Q18" s="588"/>
      <c r="R18" s="588"/>
      <c r="S18" s="588"/>
    </row>
    <row r="19" spans="1:19" s="589" customFormat="1" ht="12" customHeight="1" thickBot="1">
      <c r="A19" s="847"/>
      <c r="B19" s="850"/>
      <c r="C19" s="854"/>
      <c r="D19" s="595" t="s">
        <v>345</v>
      </c>
      <c r="E19" s="620">
        <f aca="true" t="shared" si="4" ref="E19:P19">SUM(E17:E18)</f>
        <v>1270000</v>
      </c>
      <c r="F19" s="620">
        <f t="shared" si="4"/>
        <v>2570000</v>
      </c>
      <c r="G19" s="620">
        <f t="shared" si="4"/>
        <v>2506000</v>
      </c>
      <c r="H19" s="620">
        <f t="shared" si="4"/>
        <v>1400000</v>
      </c>
      <c r="I19" s="620">
        <f t="shared" si="4"/>
        <v>2100000</v>
      </c>
      <c r="J19" s="620">
        <f>SUM(J17:J18)</f>
        <v>0</v>
      </c>
      <c r="K19" s="620">
        <f>SUM(K17:K18)</f>
        <v>0</v>
      </c>
      <c r="L19" s="620">
        <f>SUM(L17:L18)</f>
        <v>3350000</v>
      </c>
      <c r="M19" s="620">
        <f>SUM(M17:M18)</f>
        <v>2820000</v>
      </c>
      <c r="N19" s="620">
        <f t="shared" si="4"/>
        <v>0</v>
      </c>
      <c r="O19" s="620">
        <f t="shared" si="4"/>
        <v>0</v>
      </c>
      <c r="P19" s="621">
        <f t="shared" si="4"/>
        <v>0</v>
      </c>
      <c r="Q19" s="588"/>
      <c r="R19" s="588"/>
      <c r="S19" s="588"/>
    </row>
    <row r="20" spans="1:19" s="589" customFormat="1" ht="10.5" customHeight="1">
      <c r="A20" s="847"/>
      <c r="B20" s="850"/>
      <c r="C20" s="852" t="s">
        <v>806</v>
      </c>
      <c r="D20" s="593" t="s">
        <v>336</v>
      </c>
      <c r="E20" s="612">
        <v>400000</v>
      </c>
      <c r="F20" s="612">
        <v>650000</v>
      </c>
      <c r="G20" s="612">
        <v>600000</v>
      </c>
      <c r="H20" s="612">
        <v>500000</v>
      </c>
      <c r="I20" s="612">
        <v>350000</v>
      </c>
      <c r="J20" s="612">
        <v>0</v>
      </c>
      <c r="K20" s="612">
        <v>0</v>
      </c>
      <c r="L20" s="612">
        <v>200000</v>
      </c>
      <c r="M20" s="612">
        <v>700000</v>
      </c>
      <c r="N20" s="612">
        <v>0</v>
      </c>
      <c r="O20" s="612">
        <v>0</v>
      </c>
      <c r="P20" s="613">
        <f>N20-O20</f>
        <v>0</v>
      </c>
      <c r="Q20" s="588"/>
      <c r="R20" s="588"/>
      <c r="S20" s="588"/>
    </row>
    <row r="21" spans="1:19" s="589" customFormat="1" ht="10.5" customHeight="1" thickBot="1">
      <c r="A21" s="847"/>
      <c r="B21" s="850"/>
      <c r="C21" s="853"/>
      <c r="D21" s="590" t="s">
        <v>247</v>
      </c>
      <c r="E21" s="614">
        <v>150000</v>
      </c>
      <c r="F21" s="614">
        <v>1400000</v>
      </c>
      <c r="G21" s="614">
        <v>450000</v>
      </c>
      <c r="H21" s="614">
        <v>0</v>
      </c>
      <c r="I21" s="614">
        <v>200000</v>
      </c>
      <c r="J21" s="614">
        <v>0</v>
      </c>
      <c r="K21" s="614">
        <v>0</v>
      </c>
      <c r="L21" s="614">
        <v>300000</v>
      </c>
      <c r="M21" s="614">
        <v>500000</v>
      </c>
      <c r="N21" s="614">
        <v>0</v>
      </c>
      <c r="O21" s="614">
        <v>0</v>
      </c>
      <c r="P21" s="619">
        <f>N21-O21</f>
        <v>0</v>
      </c>
      <c r="Q21" s="588"/>
      <c r="R21" s="588"/>
      <c r="S21" s="588"/>
    </row>
    <row r="22" spans="1:19" s="589" customFormat="1" ht="12" customHeight="1" thickBot="1">
      <c r="A22" s="847"/>
      <c r="B22" s="850"/>
      <c r="C22" s="854"/>
      <c r="D22" s="595" t="s">
        <v>345</v>
      </c>
      <c r="E22" s="620">
        <f aca="true" t="shared" si="5" ref="E22:P22">SUM(E20:E21)</f>
        <v>550000</v>
      </c>
      <c r="F22" s="620">
        <f t="shared" si="5"/>
        <v>2050000</v>
      </c>
      <c r="G22" s="620">
        <f t="shared" si="5"/>
        <v>1050000</v>
      </c>
      <c r="H22" s="620">
        <f t="shared" si="5"/>
        <v>500000</v>
      </c>
      <c r="I22" s="620">
        <f t="shared" si="5"/>
        <v>550000</v>
      </c>
      <c r="J22" s="620">
        <f>SUM(J20:J21)</f>
        <v>0</v>
      </c>
      <c r="K22" s="620">
        <f>SUM(K20:K21)</f>
        <v>0</v>
      </c>
      <c r="L22" s="620">
        <f>SUM(L20:L21)</f>
        <v>500000</v>
      </c>
      <c r="M22" s="620">
        <f>SUM(M20:M21)</f>
        <v>1200000</v>
      </c>
      <c r="N22" s="620">
        <f t="shared" si="5"/>
        <v>0</v>
      </c>
      <c r="O22" s="620">
        <f t="shared" si="5"/>
        <v>0</v>
      </c>
      <c r="P22" s="621">
        <f t="shared" si="5"/>
        <v>0</v>
      </c>
      <c r="Q22" s="588"/>
      <c r="R22" s="588"/>
      <c r="S22" s="588"/>
    </row>
    <row r="23" spans="1:19" s="589" customFormat="1" ht="10.5" customHeight="1">
      <c r="A23" s="847"/>
      <c r="B23" s="850"/>
      <c r="C23" s="852" t="s">
        <v>125</v>
      </c>
      <c r="D23" s="593" t="s">
        <v>336</v>
      </c>
      <c r="E23" s="612">
        <v>500000</v>
      </c>
      <c r="F23" s="612">
        <v>927000</v>
      </c>
      <c r="G23" s="612">
        <v>820000</v>
      </c>
      <c r="H23" s="612">
        <v>825000</v>
      </c>
      <c r="I23" s="612">
        <v>850000</v>
      </c>
      <c r="J23" s="612">
        <v>0</v>
      </c>
      <c r="K23" s="612">
        <v>0</v>
      </c>
      <c r="L23" s="612">
        <v>1000000</v>
      </c>
      <c r="M23" s="612">
        <v>2500000</v>
      </c>
      <c r="N23" s="612">
        <v>0</v>
      </c>
      <c r="O23" s="612">
        <v>0</v>
      </c>
      <c r="P23" s="613">
        <f>N23-O23</f>
        <v>0</v>
      </c>
      <c r="Q23" s="588"/>
      <c r="R23" s="588"/>
      <c r="S23" s="588"/>
    </row>
    <row r="24" spans="1:19" s="589" customFormat="1" ht="10.5" customHeight="1" thickBot="1">
      <c r="A24" s="847"/>
      <c r="B24" s="850"/>
      <c r="C24" s="853"/>
      <c r="D24" s="590" t="s">
        <v>247</v>
      </c>
      <c r="E24" s="614">
        <v>0</v>
      </c>
      <c r="F24" s="614">
        <v>0</v>
      </c>
      <c r="G24" s="614">
        <v>0</v>
      </c>
      <c r="H24" s="614">
        <v>0</v>
      </c>
      <c r="I24" s="614">
        <v>0</v>
      </c>
      <c r="J24" s="614">
        <v>0</v>
      </c>
      <c r="K24" s="614">
        <v>0</v>
      </c>
      <c r="L24" s="614">
        <v>0</v>
      </c>
      <c r="M24" s="614"/>
      <c r="N24" s="614">
        <v>0</v>
      </c>
      <c r="O24" s="614">
        <v>0</v>
      </c>
      <c r="P24" s="619">
        <f>N24-O24</f>
        <v>0</v>
      </c>
      <c r="Q24" s="588"/>
      <c r="R24" s="588"/>
      <c r="S24" s="588"/>
    </row>
    <row r="25" spans="1:19" s="589" customFormat="1" ht="12" customHeight="1" thickBot="1">
      <c r="A25" s="847"/>
      <c r="B25" s="850"/>
      <c r="C25" s="854"/>
      <c r="D25" s="595" t="s">
        <v>345</v>
      </c>
      <c r="E25" s="620">
        <f aca="true" t="shared" si="6" ref="E25:P25">SUM(E23:E24)</f>
        <v>500000</v>
      </c>
      <c r="F25" s="620">
        <f t="shared" si="6"/>
        <v>927000</v>
      </c>
      <c r="G25" s="620">
        <f t="shared" si="6"/>
        <v>820000</v>
      </c>
      <c r="H25" s="620">
        <f t="shared" si="6"/>
        <v>825000</v>
      </c>
      <c r="I25" s="620">
        <f t="shared" si="6"/>
        <v>850000</v>
      </c>
      <c r="J25" s="620">
        <f>SUM(J23:J24)</f>
        <v>0</v>
      </c>
      <c r="K25" s="620">
        <f>SUM(K23:K24)</f>
        <v>0</v>
      </c>
      <c r="L25" s="620">
        <f>SUM(L23:L24)</f>
        <v>1000000</v>
      </c>
      <c r="M25" s="620">
        <f>SUM(M23:M24)</f>
        <v>2500000</v>
      </c>
      <c r="N25" s="620">
        <f t="shared" si="6"/>
        <v>0</v>
      </c>
      <c r="O25" s="620">
        <f t="shared" si="6"/>
        <v>0</v>
      </c>
      <c r="P25" s="621">
        <f t="shared" si="6"/>
        <v>0</v>
      </c>
      <c r="Q25" s="588"/>
      <c r="R25" s="588"/>
      <c r="S25" s="588"/>
    </row>
    <row r="26" spans="1:19" s="589" customFormat="1" ht="10.5" customHeight="1">
      <c r="A26" s="847"/>
      <c r="B26" s="850"/>
      <c r="C26" s="849" t="s">
        <v>345</v>
      </c>
      <c r="D26" s="596" t="s">
        <v>336</v>
      </c>
      <c r="E26" s="622">
        <f aca="true" t="shared" si="7" ref="E26:I27">E17+E20+E23</f>
        <v>1400000</v>
      </c>
      <c r="F26" s="622">
        <f t="shared" si="7"/>
        <v>2200000</v>
      </c>
      <c r="G26" s="622">
        <f t="shared" si="7"/>
        <v>2170000</v>
      </c>
      <c r="H26" s="622">
        <f t="shared" si="7"/>
        <v>1665000</v>
      </c>
      <c r="I26" s="622">
        <f t="shared" si="7"/>
        <v>1510000</v>
      </c>
      <c r="J26" s="622">
        <v>700000</v>
      </c>
      <c r="K26" s="622">
        <v>2000000</v>
      </c>
      <c r="L26" s="622">
        <f>L17+L20+L23</f>
        <v>1700000</v>
      </c>
      <c r="M26" s="622">
        <f>M17+M20+M23</f>
        <v>4500000</v>
      </c>
      <c r="N26" s="622">
        <v>0</v>
      </c>
      <c r="O26" s="622">
        <v>0</v>
      </c>
      <c r="P26" s="623">
        <f>N26-O26</f>
        <v>0</v>
      </c>
      <c r="Q26" s="588"/>
      <c r="R26" s="588"/>
      <c r="S26" s="588"/>
    </row>
    <row r="27" spans="1:19" s="589" customFormat="1" ht="10.5" customHeight="1" thickBot="1">
      <c r="A27" s="847"/>
      <c r="B27" s="850"/>
      <c r="C27" s="850"/>
      <c r="D27" s="597" t="s">
        <v>247</v>
      </c>
      <c r="E27" s="624">
        <f t="shared" si="7"/>
        <v>920000</v>
      </c>
      <c r="F27" s="624">
        <f t="shared" si="7"/>
        <v>3347000</v>
      </c>
      <c r="G27" s="624">
        <f t="shared" si="7"/>
        <v>2206000</v>
      </c>
      <c r="H27" s="624">
        <f t="shared" si="7"/>
        <v>1060000</v>
      </c>
      <c r="I27" s="624">
        <f t="shared" si="7"/>
        <v>1990000</v>
      </c>
      <c r="J27" s="624">
        <v>3000000</v>
      </c>
      <c r="K27" s="624">
        <v>2500000</v>
      </c>
      <c r="L27" s="624">
        <f>L18+L21+L24</f>
        <v>3150000</v>
      </c>
      <c r="M27" s="624">
        <f>M18+M21+M24</f>
        <v>2020000</v>
      </c>
      <c r="N27" s="624">
        <f>N18+N21+N24</f>
        <v>0</v>
      </c>
      <c r="O27" s="624">
        <v>0</v>
      </c>
      <c r="P27" s="625">
        <f>N27-O27</f>
        <v>0</v>
      </c>
      <c r="Q27" s="588"/>
      <c r="R27" s="588"/>
      <c r="S27" s="588"/>
    </row>
    <row r="28" spans="1:19" s="589" customFormat="1" ht="12" customHeight="1" thickBot="1">
      <c r="A28" s="848"/>
      <c r="B28" s="851"/>
      <c r="C28" s="851"/>
      <c r="D28" s="591" t="s">
        <v>345</v>
      </c>
      <c r="E28" s="616">
        <f aca="true" t="shared" si="8" ref="E28:P28">SUM(E26:E27)</f>
        <v>2320000</v>
      </c>
      <c r="F28" s="616">
        <f t="shared" si="8"/>
        <v>5547000</v>
      </c>
      <c r="G28" s="616">
        <f t="shared" si="8"/>
        <v>4376000</v>
      </c>
      <c r="H28" s="616">
        <f t="shared" si="8"/>
        <v>2725000</v>
      </c>
      <c r="I28" s="616">
        <f t="shared" si="8"/>
        <v>3500000</v>
      </c>
      <c r="J28" s="616">
        <f t="shared" si="8"/>
        <v>3700000</v>
      </c>
      <c r="K28" s="616">
        <f t="shared" si="8"/>
        <v>4500000</v>
      </c>
      <c r="L28" s="616">
        <f>SUM(L26:L27)</f>
        <v>4850000</v>
      </c>
      <c r="M28" s="616">
        <f>SUM(M26:M27)</f>
        <v>6520000</v>
      </c>
      <c r="N28" s="616">
        <f t="shared" si="8"/>
        <v>0</v>
      </c>
      <c r="O28" s="616">
        <f t="shared" si="8"/>
        <v>0</v>
      </c>
      <c r="P28" s="617">
        <f t="shared" si="8"/>
        <v>0</v>
      </c>
      <c r="Q28" s="588"/>
      <c r="R28" s="588"/>
      <c r="S28" s="588"/>
    </row>
    <row r="29" spans="1:19" s="589" customFormat="1" ht="10.5" customHeight="1">
      <c r="A29" s="846" t="s">
        <v>793</v>
      </c>
      <c r="B29" s="855" t="s">
        <v>667</v>
      </c>
      <c r="C29" s="856"/>
      <c r="D29" s="587" t="s">
        <v>336</v>
      </c>
      <c r="E29" s="612">
        <v>0</v>
      </c>
      <c r="F29" s="612">
        <v>200000</v>
      </c>
      <c r="G29" s="612">
        <v>10000</v>
      </c>
      <c r="H29" s="612">
        <v>10000</v>
      </c>
      <c r="I29" s="612">
        <v>0</v>
      </c>
      <c r="J29" s="612">
        <v>0</v>
      </c>
      <c r="K29" s="612">
        <v>0</v>
      </c>
      <c r="L29" s="612">
        <v>0</v>
      </c>
      <c r="M29" s="612"/>
      <c r="N29" s="612">
        <v>0</v>
      </c>
      <c r="O29" s="612">
        <v>0</v>
      </c>
      <c r="P29" s="613">
        <f>N29-O29</f>
        <v>0</v>
      </c>
      <c r="Q29" s="588"/>
      <c r="R29" s="588"/>
      <c r="S29" s="588"/>
    </row>
    <row r="30" spans="1:19" s="589" customFormat="1" ht="10.5" customHeight="1" thickBot="1">
      <c r="A30" s="847"/>
      <c r="B30" s="857"/>
      <c r="C30" s="858"/>
      <c r="D30" s="590" t="s">
        <v>247</v>
      </c>
      <c r="E30" s="614">
        <v>0</v>
      </c>
      <c r="F30" s="614">
        <v>0</v>
      </c>
      <c r="G30" s="614">
        <v>0</v>
      </c>
      <c r="H30" s="614">
        <v>0</v>
      </c>
      <c r="I30" s="614">
        <v>0</v>
      </c>
      <c r="J30" s="614">
        <v>0</v>
      </c>
      <c r="K30" s="614">
        <v>0</v>
      </c>
      <c r="L30" s="614">
        <v>0</v>
      </c>
      <c r="M30" s="614"/>
      <c r="N30" s="614">
        <v>0</v>
      </c>
      <c r="O30" s="614">
        <v>0</v>
      </c>
      <c r="P30" s="615">
        <f>N30-O30</f>
        <v>0</v>
      </c>
      <c r="Q30" s="588"/>
      <c r="R30" s="588"/>
      <c r="S30" s="588"/>
    </row>
    <row r="31" spans="1:19" s="589" customFormat="1" ht="12" customHeight="1" thickBot="1">
      <c r="A31" s="848"/>
      <c r="B31" s="859"/>
      <c r="C31" s="860"/>
      <c r="D31" s="591" t="s">
        <v>345</v>
      </c>
      <c r="E31" s="616">
        <f aca="true" t="shared" si="9" ref="E31:P31">SUM(E29:E30)</f>
        <v>0</v>
      </c>
      <c r="F31" s="616">
        <f t="shared" si="9"/>
        <v>200000</v>
      </c>
      <c r="G31" s="616">
        <f t="shared" si="9"/>
        <v>10000</v>
      </c>
      <c r="H31" s="616">
        <f t="shared" si="9"/>
        <v>10000</v>
      </c>
      <c r="I31" s="616">
        <f t="shared" si="9"/>
        <v>0</v>
      </c>
      <c r="J31" s="616">
        <f>SUM(J29:J30)</f>
        <v>0</v>
      </c>
      <c r="K31" s="616">
        <f>SUM(K29:K30)</f>
        <v>0</v>
      </c>
      <c r="L31" s="616">
        <f>SUM(L29:L30)</f>
        <v>0</v>
      </c>
      <c r="M31" s="616">
        <f>SUM(M29:M30)</f>
        <v>0</v>
      </c>
      <c r="N31" s="616">
        <f t="shared" si="9"/>
        <v>0</v>
      </c>
      <c r="O31" s="616">
        <f t="shared" si="9"/>
        <v>0</v>
      </c>
      <c r="P31" s="617">
        <f t="shared" si="9"/>
        <v>0</v>
      </c>
      <c r="Q31" s="588"/>
      <c r="R31" s="588"/>
      <c r="S31" s="588"/>
    </row>
    <row r="32" spans="1:19" s="600" customFormat="1" ht="12" customHeight="1">
      <c r="A32" s="861" t="s">
        <v>311</v>
      </c>
      <c r="B32" s="862"/>
      <c r="C32" s="863"/>
      <c r="D32" s="598" t="s">
        <v>336</v>
      </c>
      <c r="E32" s="626">
        <f aca="true" t="shared" si="10" ref="E32:P33">E5+E8+E11+E14+E26+E29</f>
        <v>10160000</v>
      </c>
      <c r="F32" s="626">
        <f t="shared" si="10"/>
        <v>12340000</v>
      </c>
      <c r="G32" s="626">
        <f t="shared" si="10"/>
        <v>14643000</v>
      </c>
      <c r="H32" s="626">
        <f t="shared" si="10"/>
        <v>12850000</v>
      </c>
      <c r="I32" s="626">
        <f t="shared" si="10"/>
        <v>12010000</v>
      </c>
      <c r="J32" s="626">
        <f t="shared" si="10"/>
        <v>13000000</v>
      </c>
      <c r="K32" s="626">
        <f t="shared" si="10"/>
        <v>14000000</v>
      </c>
      <c r="L32" s="626">
        <f>L5+L8+L11+L14+L26+L29</f>
        <v>14850000</v>
      </c>
      <c r="M32" s="626">
        <f>M5+M8+M11+M14+M26+M29</f>
        <v>20480000</v>
      </c>
      <c r="N32" s="626">
        <f t="shared" si="10"/>
        <v>0</v>
      </c>
      <c r="O32" s="626">
        <f t="shared" si="10"/>
        <v>0</v>
      </c>
      <c r="P32" s="626">
        <f t="shared" si="10"/>
        <v>0</v>
      </c>
      <c r="Q32" s="599"/>
      <c r="R32" s="599"/>
      <c r="S32" s="599"/>
    </row>
    <row r="33" spans="1:19" s="600" customFormat="1" ht="12" customHeight="1" thickBot="1">
      <c r="A33" s="864"/>
      <c r="B33" s="865"/>
      <c r="C33" s="866"/>
      <c r="D33" s="601" t="s">
        <v>247</v>
      </c>
      <c r="E33" s="627">
        <f t="shared" si="10"/>
        <v>4850000</v>
      </c>
      <c r="F33" s="627">
        <f t="shared" si="10"/>
        <v>3347000</v>
      </c>
      <c r="G33" s="627">
        <f t="shared" si="10"/>
        <v>3467000</v>
      </c>
      <c r="H33" s="627">
        <f t="shared" si="10"/>
        <v>5150000</v>
      </c>
      <c r="I33" s="627">
        <f t="shared" si="10"/>
        <v>5990000</v>
      </c>
      <c r="J33" s="627">
        <f t="shared" si="10"/>
        <v>3000000</v>
      </c>
      <c r="K33" s="627">
        <f t="shared" si="10"/>
        <v>3000000</v>
      </c>
      <c r="L33" s="627">
        <f>L6+L9+L12+L15+L27+L30</f>
        <v>3150000</v>
      </c>
      <c r="M33" s="627">
        <f>M6+M9+M12+M15+M27+M30</f>
        <v>2020000</v>
      </c>
      <c r="N33" s="627">
        <f t="shared" si="10"/>
        <v>0</v>
      </c>
      <c r="O33" s="627">
        <f t="shared" si="10"/>
        <v>0</v>
      </c>
      <c r="P33" s="627">
        <f t="shared" si="10"/>
        <v>0</v>
      </c>
      <c r="Q33" s="599"/>
      <c r="R33" s="599"/>
      <c r="S33" s="599"/>
    </row>
    <row r="34" spans="1:19" s="604" customFormat="1" ht="12" customHeight="1" thickBot="1">
      <c r="A34" s="867"/>
      <c r="B34" s="868"/>
      <c r="C34" s="869"/>
      <c r="D34" s="602" t="s">
        <v>345</v>
      </c>
      <c r="E34" s="628">
        <f aca="true" t="shared" si="11" ref="E34:P34">SUM(E32:E33)</f>
        <v>15010000</v>
      </c>
      <c r="F34" s="628">
        <f t="shared" si="11"/>
        <v>15687000</v>
      </c>
      <c r="G34" s="628">
        <f t="shared" si="11"/>
        <v>18110000</v>
      </c>
      <c r="H34" s="628">
        <f t="shared" si="11"/>
        <v>18000000</v>
      </c>
      <c r="I34" s="628">
        <f t="shared" si="11"/>
        <v>18000000</v>
      </c>
      <c r="J34" s="628">
        <f>SUM(J32:J33)</f>
        <v>16000000</v>
      </c>
      <c r="K34" s="628">
        <f>SUM(K32:K33)</f>
        <v>17000000</v>
      </c>
      <c r="L34" s="628">
        <f>SUM(L32:L33)</f>
        <v>18000000</v>
      </c>
      <c r="M34" s="628">
        <f>SUM(M32:M33)</f>
        <v>22500000</v>
      </c>
      <c r="N34" s="628">
        <f t="shared" si="11"/>
        <v>0</v>
      </c>
      <c r="O34" s="628">
        <f t="shared" si="11"/>
        <v>0</v>
      </c>
      <c r="P34" s="628">
        <f t="shared" si="11"/>
        <v>0</v>
      </c>
      <c r="Q34" s="603"/>
      <c r="R34" s="603"/>
      <c r="S34" s="603"/>
    </row>
    <row r="35" spans="1:19" s="589" customFormat="1" ht="10.5" customHeight="1">
      <c r="A35" s="846" t="s">
        <v>31</v>
      </c>
      <c r="B35" s="822" t="s">
        <v>918</v>
      </c>
      <c r="C35" s="823"/>
      <c r="D35" s="587" t="s">
        <v>336</v>
      </c>
      <c r="E35" s="612">
        <v>0</v>
      </c>
      <c r="F35" s="612">
        <v>0</v>
      </c>
      <c r="G35" s="612">
        <v>0</v>
      </c>
      <c r="H35" s="612">
        <v>0</v>
      </c>
      <c r="I35" s="612">
        <v>0</v>
      </c>
      <c r="J35" s="612">
        <v>0</v>
      </c>
      <c r="K35" s="612">
        <v>400000</v>
      </c>
      <c r="L35" s="612">
        <v>400000</v>
      </c>
      <c r="M35" s="612">
        <v>450000</v>
      </c>
      <c r="N35" s="612">
        <v>0</v>
      </c>
      <c r="O35" s="612">
        <v>0</v>
      </c>
      <c r="P35" s="613">
        <f>N35-O35</f>
        <v>0</v>
      </c>
      <c r="Q35" s="588"/>
      <c r="R35" s="588"/>
      <c r="S35" s="588"/>
    </row>
    <row r="36" spans="1:19" s="589" customFormat="1" ht="10.5" customHeight="1" thickBot="1">
      <c r="A36" s="847"/>
      <c r="B36" s="824"/>
      <c r="C36" s="825"/>
      <c r="D36" s="590" t="s">
        <v>247</v>
      </c>
      <c r="E36" s="614">
        <v>0</v>
      </c>
      <c r="F36" s="614">
        <v>0</v>
      </c>
      <c r="G36" s="614">
        <v>0</v>
      </c>
      <c r="H36" s="614">
        <v>0</v>
      </c>
      <c r="I36" s="614">
        <v>0</v>
      </c>
      <c r="J36" s="614">
        <v>0</v>
      </c>
      <c r="K36" s="614">
        <v>0</v>
      </c>
      <c r="L36" s="614">
        <v>0</v>
      </c>
      <c r="M36" s="614"/>
      <c r="N36" s="614">
        <v>0</v>
      </c>
      <c r="O36" s="614">
        <v>0</v>
      </c>
      <c r="P36" s="615">
        <f>N36-O36</f>
        <v>0</v>
      </c>
      <c r="Q36" s="588"/>
      <c r="R36" s="588"/>
      <c r="S36" s="588"/>
    </row>
    <row r="37" spans="1:19" s="589" customFormat="1" ht="12" customHeight="1" thickBot="1">
      <c r="A37" s="848"/>
      <c r="B37" s="826"/>
      <c r="C37" s="827"/>
      <c r="D37" s="591" t="s">
        <v>345</v>
      </c>
      <c r="E37" s="616">
        <f aca="true" t="shared" si="12" ref="E37:P37">SUM(E35:E36)</f>
        <v>0</v>
      </c>
      <c r="F37" s="616">
        <f t="shared" si="12"/>
        <v>0</v>
      </c>
      <c r="G37" s="616">
        <f t="shared" si="12"/>
        <v>0</v>
      </c>
      <c r="H37" s="616">
        <f t="shared" si="12"/>
        <v>0</v>
      </c>
      <c r="I37" s="616">
        <f t="shared" si="12"/>
        <v>0</v>
      </c>
      <c r="J37" s="616">
        <f>SUM(J35:J36)</f>
        <v>0</v>
      </c>
      <c r="K37" s="616">
        <f>SUM(K35:K36)</f>
        <v>400000</v>
      </c>
      <c r="L37" s="616">
        <f>SUM(L35:L36)</f>
        <v>400000</v>
      </c>
      <c r="M37" s="616">
        <f>SUM(M35:M36)</f>
        <v>450000</v>
      </c>
      <c r="N37" s="616">
        <f t="shared" si="12"/>
        <v>0</v>
      </c>
      <c r="O37" s="616">
        <f t="shared" si="12"/>
        <v>0</v>
      </c>
      <c r="P37" s="617">
        <f t="shared" si="12"/>
        <v>0</v>
      </c>
      <c r="Q37" s="588"/>
      <c r="R37" s="588"/>
      <c r="S37" s="588"/>
    </row>
    <row r="38" spans="1:19" s="600" customFormat="1" ht="12" customHeight="1">
      <c r="A38" s="861" t="s">
        <v>919</v>
      </c>
      <c r="B38" s="862"/>
      <c r="C38" s="863"/>
      <c r="D38" s="598" t="s">
        <v>336</v>
      </c>
      <c r="E38" s="626">
        <f>E35</f>
        <v>0</v>
      </c>
      <c r="F38" s="626">
        <f aca="true" t="shared" si="13" ref="F38:P39">F35</f>
        <v>0</v>
      </c>
      <c r="G38" s="626">
        <f t="shared" si="13"/>
        <v>0</v>
      </c>
      <c r="H38" s="626">
        <f t="shared" si="13"/>
        <v>0</v>
      </c>
      <c r="I38" s="626">
        <f t="shared" si="13"/>
        <v>0</v>
      </c>
      <c r="J38" s="626">
        <f t="shared" si="13"/>
        <v>0</v>
      </c>
      <c r="K38" s="626">
        <f t="shared" si="13"/>
        <v>400000</v>
      </c>
      <c r="L38" s="626">
        <f>L35</f>
        <v>400000</v>
      </c>
      <c r="M38" s="626">
        <f>M35</f>
        <v>450000</v>
      </c>
      <c r="N38" s="626">
        <f t="shared" si="13"/>
        <v>0</v>
      </c>
      <c r="O38" s="626">
        <f t="shared" si="13"/>
        <v>0</v>
      </c>
      <c r="P38" s="626">
        <f t="shared" si="13"/>
        <v>0</v>
      </c>
      <c r="Q38" s="599"/>
      <c r="R38" s="599"/>
      <c r="S38" s="599"/>
    </row>
    <row r="39" spans="1:19" s="600" customFormat="1" ht="12" customHeight="1" thickBot="1">
      <c r="A39" s="864"/>
      <c r="B39" s="865"/>
      <c r="C39" s="866"/>
      <c r="D39" s="601" t="s">
        <v>247</v>
      </c>
      <c r="E39" s="627">
        <f>E36</f>
        <v>0</v>
      </c>
      <c r="F39" s="627">
        <f t="shared" si="13"/>
        <v>0</v>
      </c>
      <c r="G39" s="627">
        <f t="shared" si="13"/>
        <v>0</v>
      </c>
      <c r="H39" s="627">
        <f t="shared" si="13"/>
        <v>0</v>
      </c>
      <c r="I39" s="627">
        <f t="shared" si="13"/>
        <v>0</v>
      </c>
      <c r="J39" s="627">
        <f t="shared" si="13"/>
        <v>0</v>
      </c>
      <c r="K39" s="627">
        <f t="shared" si="13"/>
        <v>0</v>
      </c>
      <c r="L39" s="627">
        <f>L36</f>
        <v>0</v>
      </c>
      <c r="M39" s="627">
        <f>M36</f>
        <v>0</v>
      </c>
      <c r="N39" s="627">
        <f t="shared" si="13"/>
        <v>0</v>
      </c>
      <c r="O39" s="627">
        <f t="shared" si="13"/>
        <v>0</v>
      </c>
      <c r="P39" s="627">
        <f t="shared" si="13"/>
        <v>0</v>
      </c>
      <c r="Q39" s="599"/>
      <c r="R39" s="599"/>
      <c r="S39" s="599"/>
    </row>
    <row r="40" spans="1:19" s="604" customFormat="1" ht="12" customHeight="1" thickBot="1">
      <c r="A40" s="867"/>
      <c r="B40" s="868"/>
      <c r="C40" s="869"/>
      <c r="D40" s="602" t="s">
        <v>345</v>
      </c>
      <c r="E40" s="628">
        <f aca="true" t="shared" si="14" ref="E40:P40">SUM(E38:E39)</f>
        <v>0</v>
      </c>
      <c r="F40" s="628">
        <f t="shared" si="14"/>
        <v>0</v>
      </c>
      <c r="G40" s="628">
        <f t="shared" si="14"/>
        <v>0</v>
      </c>
      <c r="H40" s="628">
        <f t="shared" si="14"/>
        <v>0</v>
      </c>
      <c r="I40" s="628">
        <f t="shared" si="14"/>
        <v>0</v>
      </c>
      <c r="J40" s="628">
        <f t="shared" si="14"/>
        <v>0</v>
      </c>
      <c r="K40" s="628">
        <f t="shared" si="14"/>
        <v>400000</v>
      </c>
      <c r="L40" s="628">
        <f>SUM(L38:L39)</f>
        <v>400000</v>
      </c>
      <c r="M40" s="628">
        <f>SUM(M38:M39)</f>
        <v>450000</v>
      </c>
      <c r="N40" s="628">
        <f t="shared" si="14"/>
        <v>0</v>
      </c>
      <c r="O40" s="628">
        <f t="shared" si="14"/>
        <v>0</v>
      </c>
      <c r="P40" s="628">
        <f t="shared" si="14"/>
        <v>0</v>
      </c>
      <c r="Q40" s="603"/>
      <c r="R40" s="603"/>
      <c r="S40" s="603"/>
    </row>
    <row r="41" spans="1:19" s="589" customFormat="1" ht="10.5" customHeight="1">
      <c r="A41" s="819" t="s">
        <v>121</v>
      </c>
      <c r="B41" s="822" t="s">
        <v>124</v>
      </c>
      <c r="C41" s="823"/>
      <c r="D41" s="587" t="s">
        <v>336</v>
      </c>
      <c r="E41" s="612">
        <v>800000</v>
      </c>
      <c r="F41" s="612">
        <v>700000</v>
      </c>
      <c r="G41" s="612">
        <v>735000</v>
      </c>
      <c r="H41" s="612">
        <v>750000</v>
      </c>
      <c r="I41" s="612">
        <v>500000</v>
      </c>
      <c r="J41" s="612">
        <v>900000</v>
      </c>
      <c r="K41" s="612">
        <v>2500000</v>
      </c>
      <c r="L41" s="612">
        <v>750000</v>
      </c>
      <c r="M41" s="612">
        <v>2000</v>
      </c>
      <c r="N41" s="612">
        <v>0</v>
      </c>
      <c r="O41" s="612">
        <v>0</v>
      </c>
      <c r="P41" s="613">
        <f>N41-O41</f>
        <v>0</v>
      </c>
      <c r="Q41" s="588"/>
      <c r="R41" s="588"/>
      <c r="S41" s="588"/>
    </row>
    <row r="42" spans="1:19" s="589" customFormat="1" ht="10.5" customHeight="1" thickBot="1">
      <c r="A42" s="820"/>
      <c r="B42" s="824"/>
      <c r="C42" s="825"/>
      <c r="D42" s="590" t="s">
        <v>247</v>
      </c>
      <c r="E42" s="614">
        <v>0</v>
      </c>
      <c r="F42" s="614">
        <v>0</v>
      </c>
      <c r="G42" s="614">
        <v>0</v>
      </c>
      <c r="H42" s="614">
        <v>0</v>
      </c>
      <c r="I42" s="614">
        <v>0</v>
      </c>
      <c r="J42" s="614">
        <v>0</v>
      </c>
      <c r="K42" s="614">
        <v>0</v>
      </c>
      <c r="L42" s="614">
        <v>0</v>
      </c>
      <c r="M42" s="614"/>
      <c r="N42" s="614">
        <v>0</v>
      </c>
      <c r="O42" s="614">
        <v>0</v>
      </c>
      <c r="P42" s="615">
        <f>N42-O42</f>
        <v>0</v>
      </c>
      <c r="Q42" s="588"/>
      <c r="R42" s="588"/>
      <c r="S42" s="588"/>
    </row>
    <row r="43" spans="1:19" s="589" customFormat="1" ht="12" customHeight="1" thickBot="1">
      <c r="A43" s="821"/>
      <c r="B43" s="826"/>
      <c r="C43" s="827"/>
      <c r="D43" s="591" t="s">
        <v>345</v>
      </c>
      <c r="E43" s="616">
        <f aca="true" t="shared" si="15" ref="E43:P43">SUM(E41:E42)</f>
        <v>800000</v>
      </c>
      <c r="F43" s="616">
        <f t="shared" si="15"/>
        <v>700000</v>
      </c>
      <c r="G43" s="616">
        <f t="shared" si="15"/>
        <v>735000</v>
      </c>
      <c r="H43" s="616">
        <f t="shared" si="15"/>
        <v>750000</v>
      </c>
      <c r="I43" s="616">
        <f t="shared" si="15"/>
        <v>500000</v>
      </c>
      <c r="J43" s="616">
        <f t="shared" si="15"/>
        <v>900000</v>
      </c>
      <c r="K43" s="616">
        <f t="shared" si="15"/>
        <v>2500000</v>
      </c>
      <c r="L43" s="616">
        <f>SUM(L41:L42)</f>
        <v>750000</v>
      </c>
      <c r="M43" s="616">
        <f>SUM(M41:M42)</f>
        <v>2000</v>
      </c>
      <c r="N43" s="616">
        <f t="shared" si="15"/>
        <v>0</v>
      </c>
      <c r="O43" s="616">
        <f t="shared" si="15"/>
        <v>0</v>
      </c>
      <c r="P43" s="617">
        <f t="shared" si="15"/>
        <v>0</v>
      </c>
      <c r="Q43" s="588"/>
      <c r="R43" s="588"/>
      <c r="S43" s="588"/>
    </row>
    <row r="44" spans="1:19" s="600" customFormat="1" ht="12" customHeight="1">
      <c r="A44" s="861" t="s">
        <v>669</v>
      </c>
      <c r="B44" s="862"/>
      <c r="C44" s="863"/>
      <c r="D44" s="598" t="s">
        <v>336</v>
      </c>
      <c r="E44" s="626">
        <f>E41</f>
        <v>800000</v>
      </c>
      <c r="F44" s="626">
        <f aca="true" t="shared" si="16" ref="F44:P45">F41</f>
        <v>700000</v>
      </c>
      <c r="G44" s="626">
        <f t="shared" si="16"/>
        <v>735000</v>
      </c>
      <c r="H44" s="626">
        <f t="shared" si="16"/>
        <v>750000</v>
      </c>
      <c r="I44" s="626">
        <f t="shared" si="16"/>
        <v>500000</v>
      </c>
      <c r="J44" s="626">
        <f t="shared" si="16"/>
        <v>900000</v>
      </c>
      <c r="K44" s="626">
        <f t="shared" si="16"/>
        <v>2500000</v>
      </c>
      <c r="L44" s="626">
        <f>L41</f>
        <v>750000</v>
      </c>
      <c r="M44" s="626">
        <f>M41</f>
        <v>2000</v>
      </c>
      <c r="N44" s="626">
        <f t="shared" si="16"/>
        <v>0</v>
      </c>
      <c r="O44" s="626">
        <f t="shared" si="16"/>
        <v>0</v>
      </c>
      <c r="P44" s="626">
        <f t="shared" si="16"/>
        <v>0</v>
      </c>
      <c r="Q44" s="599"/>
      <c r="R44" s="599"/>
      <c r="S44" s="599"/>
    </row>
    <row r="45" spans="1:19" s="600" customFormat="1" ht="12" customHeight="1" thickBot="1">
      <c r="A45" s="864"/>
      <c r="B45" s="865"/>
      <c r="C45" s="866"/>
      <c r="D45" s="601" t="s">
        <v>247</v>
      </c>
      <c r="E45" s="627">
        <f>E42</f>
        <v>0</v>
      </c>
      <c r="F45" s="627">
        <f t="shared" si="16"/>
        <v>0</v>
      </c>
      <c r="G45" s="627">
        <f t="shared" si="16"/>
        <v>0</v>
      </c>
      <c r="H45" s="627">
        <f t="shared" si="16"/>
        <v>0</v>
      </c>
      <c r="I45" s="627">
        <f t="shared" si="16"/>
        <v>0</v>
      </c>
      <c r="J45" s="627">
        <f t="shared" si="16"/>
        <v>0</v>
      </c>
      <c r="K45" s="627">
        <f t="shared" si="16"/>
        <v>0</v>
      </c>
      <c r="L45" s="627">
        <f>L42</f>
        <v>0</v>
      </c>
      <c r="M45" s="627">
        <f>M42</f>
        <v>0</v>
      </c>
      <c r="N45" s="627">
        <f t="shared" si="16"/>
        <v>0</v>
      </c>
      <c r="O45" s="627">
        <f t="shared" si="16"/>
        <v>0</v>
      </c>
      <c r="P45" s="627">
        <f t="shared" si="16"/>
        <v>0</v>
      </c>
      <c r="Q45" s="599"/>
      <c r="R45" s="599"/>
      <c r="S45" s="599"/>
    </row>
    <row r="46" spans="1:19" s="604" customFormat="1" ht="12" customHeight="1" thickBot="1">
      <c r="A46" s="867"/>
      <c r="B46" s="868"/>
      <c r="C46" s="869"/>
      <c r="D46" s="602" t="s">
        <v>345</v>
      </c>
      <c r="E46" s="628">
        <f aca="true" t="shared" si="17" ref="E46:P46">SUM(E44:E45)</f>
        <v>800000</v>
      </c>
      <c r="F46" s="628">
        <f t="shared" si="17"/>
        <v>700000</v>
      </c>
      <c r="G46" s="628">
        <f t="shared" si="17"/>
        <v>735000</v>
      </c>
      <c r="H46" s="628">
        <f t="shared" si="17"/>
        <v>750000</v>
      </c>
      <c r="I46" s="628">
        <f t="shared" si="17"/>
        <v>500000</v>
      </c>
      <c r="J46" s="628">
        <f>SUM(J44:J45)</f>
        <v>900000</v>
      </c>
      <c r="K46" s="628">
        <f>SUM(K44:K45)</f>
        <v>2500000</v>
      </c>
      <c r="L46" s="628">
        <f>SUM(L44:L45)</f>
        <v>750000</v>
      </c>
      <c r="M46" s="628">
        <f>SUM(M44:M45)</f>
        <v>2000</v>
      </c>
      <c r="N46" s="628">
        <f t="shared" si="17"/>
        <v>0</v>
      </c>
      <c r="O46" s="628">
        <f t="shared" si="17"/>
        <v>0</v>
      </c>
      <c r="P46" s="628">
        <f t="shared" si="17"/>
        <v>0</v>
      </c>
      <c r="Q46" s="603"/>
      <c r="R46" s="603"/>
      <c r="S46" s="603"/>
    </row>
    <row r="47" spans="1:18" s="581" customFormat="1" ht="18.75" customHeight="1" thickBot="1">
      <c r="A47" s="816" t="s">
        <v>979</v>
      </c>
      <c r="B47" s="817"/>
      <c r="C47" s="817"/>
      <c r="D47" s="817"/>
      <c r="E47" s="817"/>
      <c r="F47" s="817"/>
      <c r="G47" s="817"/>
      <c r="H47" s="817"/>
      <c r="I47" s="817"/>
      <c r="J47" s="817"/>
      <c r="K47" s="817"/>
      <c r="L47" s="817"/>
      <c r="M47" s="817"/>
      <c r="N47" s="817"/>
      <c r="O47" s="817"/>
      <c r="P47" s="818"/>
      <c r="Q47" s="580"/>
      <c r="R47" s="580"/>
    </row>
    <row r="48" spans="1:19" s="581" customFormat="1" ht="15" customHeight="1" thickBot="1">
      <c r="A48" s="828" t="s">
        <v>811</v>
      </c>
      <c r="B48" s="831" t="s">
        <v>812</v>
      </c>
      <c r="C48" s="832"/>
      <c r="D48" s="837" t="s">
        <v>339</v>
      </c>
      <c r="E48" s="840" t="s">
        <v>338</v>
      </c>
      <c r="F48" s="841"/>
      <c r="G48" s="841"/>
      <c r="H48" s="841"/>
      <c r="I48" s="841"/>
      <c r="J48" s="841"/>
      <c r="K48" s="841"/>
      <c r="L48" s="841"/>
      <c r="M48" s="841"/>
      <c r="N48" s="841"/>
      <c r="O48" s="841"/>
      <c r="P48" s="842"/>
      <c r="Q48" s="580"/>
      <c r="R48" s="580"/>
      <c r="S48" s="580"/>
    </row>
    <row r="49" spans="1:19" s="584" customFormat="1" ht="15" customHeight="1" thickBot="1">
      <c r="A49" s="829"/>
      <c r="B49" s="833"/>
      <c r="C49" s="834"/>
      <c r="D49" s="838"/>
      <c r="E49" s="582" t="s">
        <v>312</v>
      </c>
      <c r="F49" s="582" t="s">
        <v>313</v>
      </c>
      <c r="G49" s="582" t="s">
        <v>229</v>
      </c>
      <c r="H49" s="582" t="s">
        <v>618</v>
      </c>
      <c r="I49" s="582" t="s">
        <v>619</v>
      </c>
      <c r="J49" s="582" t="s">
        <v>230</v>
      </c>
      <c r="K49" s="582" t="s">
        <v>97</v>
      </c>
      <c r="L49" s="582" t="s">
        <v>573</v>
      </c>
      <c r="M49" s="752" t="s">
        <v>898</v>
      </c>
      <c r="N49" s="843" t="s">
        <v>920</v>
      </c>
      <c r="O49" s="844"/>
      <c r="P49" s="845"/>
      <c r="Q49" s="583"/>
      <c r="R49" s="583"/>
      <c r="S49" s="583"/>
    </row>
    <row r="50" spans="1:19" s="581" customFormat="1" ht="33" customHeight="1" thickBot="1">
      <c r="A50" s="830"/>
      <c r="B50" s="835"/>
      <c r="C50" s="836"/>
      <c r="D50" s="839"/>
      <c r="E50" s="585" t="s">
        <v>620</v>
      </c>
      <c r="F50" s="585" t="s">
        <v>620</v>
      </c>
      <c r="G50" s="585" t="s">
        <v>620</v>
      </c>
      <c r="H50" s="585" t="s">
        <v>620</v>
      </c>
      <c r="I50" s="585" t="s">
        <v>620</v>
      </c>
      <c r="J50" s="585" t="s">
        <v>620</v>
      </c>
      <c r="K50" s="585" t="s">
        <v>620</v>
      </c>
      <c r="L50" s="585" t="s">
        <v>620</v>
      </c>
      <c r="M50" s="585" t="s">
        <v>620</v>
      </c>
      <c r="N50" s="586" t="s">
        <v>554</v>
      </c>
      <c r="O50" s="586" t="s">
        <v>553</v>
      </c>
      <c r="P50" s="586" t="s">
        <v>555</v>
      </c>
      <c r="Q50" s="580"/>
      <c r="R50" s="580"/>
      <c r="S50" s="580"/>
    </row>
    <row r="51" spans="1:19" s="589" customFormat="1" ht="10.5" customHeight="1">
      <c r="A51" s="819" t="s">
        <v>897</v>
      </c>
      <c r="B51" s="822" t="s">
        <v>896</v>
      </c>
      <c r="C51" s="823"/>
      <c r="D51" s="587" t="s">
        <v>336</v>
      </c>
      <c r="E51" s="612">
        <v>0</v>
      </c>
      <c r="F51" s="612">
        <v>0</v>
      </c>
      <c r="G51" s="612">
        <v>0</v>
      </c>
      <c r="H51" s="612">
        <v>0</v>
      </c>
      <c r="I51" s="612">
        <v>0</v>
      </c>
      <c r="J51" s="612">
        <v>3500000</v>
      </c>
      <c r="K51" s="612">
        <v>3500000</v>
      </c>
      <c r="L51" s="612">
        <v>3989000</v>
      </c>
      <c r="M51" s="612">
        <v>100000</v>
      </c>
      <c r="N51" s="612">
        <v>0</v>
      </c>
      <c r="O51" s="612">
        <v>0</v>
      </c>
      <c r="P51" s="613">
        <f>N51-O51</f>
        <v>0</v>
      </c>
      <c r="Q51" s="588"/>
      <c r="R51" s="588"/>
      <c r="S51" s="588"/>
    </row>
    <row r="52" spans="1:19" s="589" customFormat="1" ht="10.5" customHeight="1" thickBot="1">
      <c r="A52" s="820"/>
      <c r="B52" s="824"/>
      <c r="C52" s="825"/>
      <c r="D52" s="590" t="s">
        <v>247</v>
      </c>
      <c r="E52" s="614">
        <v>0</v>
      </c>
      <c r="F52" s="614">
        <v>0</v>
      </c>
      <c r="G52" s="614">
        <v>0</v>
      </c>
      <c r="H52" s="614">
        <v>0</v>
      </c>
      <c r="I52" s="614">
        <v>0</v>
      </c>
      <c r="J52" s="614">
        <v>0</v>
      </c>
      <c r="K52" s="614">
        <v>0</v>
      </c>
      <c r="L52" s="614">
        <v>0</v>
      </c>
      <c r="M52" s="614"/>
      <c r="N52" s="614">
        <v>0</v>
      </c>
      <c r="O52" s="614">
        <v>0</v>
      </c>
      <c r="P52" s="615">
        <f>N52-O52</f>
        <v>0</v>
      </c>
      <c r="Q52" s="588"/>
      <c r="R52" s="588"/>
      <c r="S52" s="588"/>
    </row>
    <row r="53" spans="1:19" s="589" customFormat="1" ht="9.75" customHeight="1" thickBot="1">
      <c r="A53" s="821"/>
      <c r="B53" s="826"/>
      <c r="C53" s="827"/>
      <c r="D53" s="591" t="s">
        <v>345</v>
      </c>
      <c r="E53" s="616">
        <f aca="true" t="shared" si="18" ref="E53:P53">SUM(E51:E52)</f>
        <v>0</v>
      </c>
      <c r="F53" s="616">
        <f t="shared" si="18"/>
        <v>0</v>
      </c>
      <c r="G53" s="616">
        <f t="shared" si="18"/>
        <v>0</v>
      </c>
      <c r="H53" s="616">
        <f t="shared" si="18"/>
        <v>0</v>
      </c>
      <c r="I53" s="616">
        <f t="shared" si="18"/>
        <v>0</v>
      </c>
      <c r="J53" s="616">
        <f>SUM(J51:J52)</f>
        <v>3500000</v>
      </c>
      <c r="K53" s="616">
        <f>SUM(K51:K52)</f>
        <v>3500000</v>
      </c>
      <c r="L53" s="616">
        <f>SUM(L51:L52)</f>
        <v>3989000</v>
      </c>
      <c r="M53" s="616">
        <f>SUM(M51:M52)</f>
        <v>100000</v>
      </c>
      <c r="N53" s="616">
        <f t="shared" si="18"/>
        <v>0</v>
      </c>
      <c r="O53" s="616">
        <f t="shared" si="18"/>
        <v>0</v>
      </c>
      <c r="P53" s="617">
        <f t="shared" si="18"/>
        <v>0</v>
      </c>
      <c r="Q53" s="588"/>
      <c r="R53" s="588"/>
      <c r="S53" s="588"/>
    </row>
    <row r="54" spans="1:19" s="589" customFormat="1" ht="10.5" customHeight="1">
      <c r="A54" s="846" t="s">
        <v>31</v>
      </c>
      <c r="B54" s="822" t="s">
        <v>616</v>
      </c>
      <c r="C54" s="823"/>
      <c r="D54" s="587" t="s">
        <v>336</v>
      </c>
      <c r="E54" s="612">
        <v>0</v>
      </c>
      <c r="F54" s="612">
        <v>0</v>
      </c>
      <c r="G54" s="612">
        <v>0</v>
      </c>
      <c r="H54" s="612">
        <v>0</v>
      </c>
      <c r="I54" s="612">
        <v>0</v>
      </c>
      <c r="J54" s="612">
        <v>0</v>
      </c>
      <c r="K54" s="612">
        <v>0</v>
      </c>
      <c r="L54" s="612">
        <v>0</v>
      </c>
      <c r="M54" s="612"/>
      <c r="N54" s="612">
        <v>0</v>
      </c>
      <c r="O54" s="612">
        <v>0</v>
      </c>
      <c r="P54" s="613">
        <f>N54-O54</f>
        <v>0</v>
      </c>
      <c r="Q54" s="588"/>
      <c r="R54" s="588"/>
      <c r="S54" s="588"/>
    </row>
    <row r="55" spans="1:19" s="589" customFormat="1" ht="10.5" customHeight="1" thickBot="1">
      <c r="A55" s="847"/>
      <c r="B55" s="824"/>
      <c r="C55" s="825"/>
      <c r="D55" s="590" t="s">
        <v>247</v>
      </c>
      <c r="E55" s="614">
        <v>350000</v>
      </c>
      <c r="F55" s="614">
        <v>250000</v>
      </c>
      <c r="G55" s="614">
        <v>10000</v>
      </c>
      <c r="H55" s="614">
        <v>10000</v>
      </c>
      <c r="I55" s="614">
        <v>10000</v>
      </c>
      <c r="J55" s="614">
        <v>10000</v>
      </c>
      <c r="K55" s="614">
        <v>10000</v>
      </c>
      <c r="L55" s="614">
        <v>11000</v>
      </c>
      <c r="M55" s="614"/>
      <c r="N55" s="614">
        <v>0</v>
      </c>
      <c r="O55" s="614">
        <v>0</v>
      </c>
      <c r="P55" s="615">
        <f>N55-O55</f>
        <v>0</v>
      </c>
      <c r="Q55" s="588"/>
      <c r="R55" s="588"/>
      <c r="S55" s="588"/>
    </row>
    <row r="56" spans="1:19" s="589" customFormat="1" ht="9.75" customHeight="1" thickBot="1">
      <c r="A56" s="848"/>
      <c r="B56" s="826"/>
      <c r="C56" s="827"/>
      <c r="D56" s="591" t="s">
        <v>345</v>
      </c>
      <c r="E56" s="616">
        <f aca="true" t="shared" si="19" ref="E56:P56">SUM(E54:E55)</f>
        <v>350000</v>
      </c>
      <c r="F56" s="616">
        <f t="shared" si="19"/>
        <v>250000</v>
      </c>
      <c r="G56" s="616">
        <f t="shared" si="19"/>
        <v>10000</v>
      </c>
      <c r="H56" s="616">
        <f t="shared" si="19"/>
        <v>10000</v>
      </c>
      <c r="I56" s="616">
        <f t="shared" si="19"/>
        <v>10000</v>
      </c>
      <c r="J56" s="616">
        <f>SUM(J54:J55)</f>
        <v>10000</v>
      </c>
      <c r="K56" s="616">
        <f>SUM(K54:K55)</f>
        <v>10000</v>
      </c>
      <c r="L56" s="616">
        <f>SUM(L54:L55)</f>
        <v>11000</v>
      </c>
      <c r="M56" s="616">
        <f>SUM(M54:M55)</f>
        <v>0</v>
      </c>
      <c r="N56" s="616">
        <f t="shared" si="19"/>
        <v>0</v>
      </c>
      <c r="O56" s="616">
        <f t="shared" si="19"/>
        <v>0</v>
      </c>
      <c r="P56" s="617">
        <f t="shared" si="19"/>
        <v>0</v>
      </c>
      <c r="Q56" s="588"/>
      <c r="R56" s="588"/>
      <c r="S56" s="588"/>
    </row>
    <row r="57" spans="1:19" s="589" customFormat="1" ht="10.5" customHeight="1">
      <c r="A57" s="846" t="s">
        <v>31</v>
      </c>
      <c r="B57" s="822"/>
      <c r="C57" s="823"/>
      <c r="D57" s="587" t="s">
        <v>336</v>
      </c>
      <c r="E57" s="612">
        <v>0</v>
      </c>
      <c r="F57" s="612">
        <v>0</v>
      </c>
      <c r="G57" s="612">
        <v>0</v>
      </c>
      <c r="H57" s="612">
        <v>0</v>
      </c>
      <c r="I57" s="612">
        <v>0</v>
      </c>
      <c r="J57" s="612">
        <v>0</v>
      </c>
      <c r="K57" s="612">
        <v>0</v>
      </c>
      <c r="L57" s="612">
        <v>0</v>
      </c>
      <c r="M57" s="612"/>
      <c r="N57" s="612">
        <v>0</v>
      </c>
      <c r="O57" s="612">
        <v>0</v>
      </c>
      <c r="P57" s="613">
        <f>N57-O57</f>
        <v>0</v>
      </c>
      <c r="Q57" s="588"/>
      <c r="R57" s="588"/>
      <c r="S57" s="588"/>
    </row>
    <row r="58" spans="1:19" s="589" customFormat="1" ht="10.5" customHeight="1" thickBot="1">
      <c r="A58" s="847"/>
      <c r="B58" s="824"/>
      <c r="C58" s="825"/>
      <c r="D58" s="590" t="s">
        <v>247</v>
      </c>
      <c r="E58" s="614">
        <v>0</v>
      </c>
      <c r="F58" s="614">
        <v>0</v>
      </c>
      <c r="G58" s="614">
        <v>0</v>
      </c>
      <c r="H58" s="614">
        <v>0</v>
      </c>
      <c r="I58" s="614">
        <v>0</v>
      </c>
      <c r="J58" s="614">
        <v>0</v>
      </c>
      <c r="K58" s="614">
        <v>0</v>
      </c>
      <c r="L58" s="614">
        <v>0</v>
      </c>
      <c r="M58" s="614"/>
      <c r="N58" s="614">
        <v>0</v>
      </c>
      <c r="O58" s="614">
        <v>0</v>
      </c>
      <c r="P58" s="615">
        <f>N58-O58</f>
        <v>0</v>
      </c>
      <c r="Q58" s="588"/>
      <c r="R58" s="588"/>
      <c r="S58" s="588"/>
    </row>
    <row r="59" spans="1:19" s="589" customFormat="1" ht="9.75" customHeight="1" thickBot="1">
      <c r="A59" s="848"/>
      <c r="B59" s="826"/>
      <c r="C59" s="827"/>
      <c r="D59" s="591" t="s">
        <v>345</v>
      </c>
      <c r="E59" s="616">
        <f aca="true" t="shared" si="20" ref="E59:P59">SUM(E57:E58)</f>
        <v>0</v>
      </c>
      <c r="F59" s="616">
        <f t="shared" si="20"/>
        <v>0</v>
      </c>
      <c r="G59" s="616">
        <f t="shared" si="20"/>
        <v>0</v>
      </c>
      <c r="H59" s="616">
        <f t="shared" si="20"/>
        <v>0</v>
      </c>
      <c r="I59" s="616">
        <f t="shared" si="20"/>
        <v>0</v>
      </c>
      <c r="J59" s="616">
        <f>SUM(J57:J58)</f>
        <v>0</v>
      </c>
      <c r="K59" s="616">
        <f>SUM(K57:K58)</f>
        <v>0</v>
      </c>
      <c r="L59" s="616">
        <f>SUM(L57:L58)</f>
        <v>0</v>
      </c>
      <c r="M59" s="616">
        <f>SUM(M57:M58)</f>
        <v>0</v>
      </c>
      <c r="N59" s="616">
        <f t="shared" si="20"/>
        <v>0</v>
      </c>
      <c r="O59" s="616">
        <f t="shared" si="20"/>
        <v>0</v>
      </c>
      <c r="P59" s="617">
        <f t="shared" si="20"/>
        <v>0</v>
      </c>
      <c r="Q59" s="588"/>
      <c r="R59" s="588"/>
      <c r="S59" s="588"/>
    </row>
    <row r="60" spans="1:19" s="589" customFormat="1" ht="10.5" customHeight="1">
      <c r="A60" s="846" t="s">
        <v>31</v>
      </c>
      <c r="B60" s="822"/>
      <c r="C60" s="823"/>
      <c r="D60" s="587" t="s">
        <v>336</v>
      </c>
      <c r="E60" s="612">
        <v>0</v>
      </c>
      <c r="F60" s="612">
        <v>0</v>
      </c>
      <c r="G60" s="612">
        <v>0</v>
      </c>
      <c r="H60" s="612">
        <v>0</v>
      </c>
      <c r="I60" s="612">
        <v>0</v>
      </c>
      <c r="J60" s="612">
        <v>0</v>
      </c>
      <c r="K60" s="612">
        <v>0</v>
      </c>
      <c r="L60" s="612">
        <v>0</v>
      </c>
      <c r="M60" s="612"/>
      <c r="N60" s="612">
        <v>0</v>
      </c>
      <c r="O60" s="612">
        <v>0</v>
      </c>
      <c r="P60" s="613">
        <f>N60-O60</f>
        <v>0</v>
      </c>
      <c r="Q60" s="588"/>
      <c r="R60" s="588"/>
      <c r="S60" s="588"/>
    </row>
    <row r="61" spans="1:19" s="589" customFormat="1" ht="10.5" customHeight="1" thickBot="1">
      <c r="A61" s="847"/>
      <c r="B61" s="824"/>
      <c r="C61" s="825"/>
      <c r="D61" s="590" t="s">
        <v>247</v>
      </c>
      <c r="E61" s="614">
        <v>0</v>
      </c>
      <c r="F61" s="614">
        <v>0</v>
      </c>
      <c r="G61" s="614">
        <v>0</v>
      </c>
      <c r="H61" s="614">
        <v>0</v>
      </c>
      <c r="I61" s="614">
        <v>0</v>
      </c>
      <c r="J61" s="614">
        <v>0</v>
      </c>
      <c r="K61" s="614">
        <v>0</v>
      </c>
      <c r="L61" s="614">
        <v>0</v>
      </c>
      <c r="M61" s="614"/>
      <c r="N61" s="614">
        <v>0</v>
      </c>
      <c r="O61" s="614">
        <v>0</v>
      </c>
      <c r="P61" s="615">
        <f>N61-O61</f>
        <v>0</v>
      </c>
      <c r="Q61" s="588"/>
      <c r="R61" s="588"/>
      <c r="S61" s="588"/>
    </row>
    <row r="62" spans="1:19" s="589" customFormat="1" ht="9.75" customHeight="1" thickBot="1">
      <c r="A62" s="848"/>
      <c r="B62" s="826"/>
      <c r="C62" s="827"/>
      <c r="D62" s="591" t="s">
        <v>345</v>
      </c>
      <c r="E62" s="616">
        <f aca="true" t="shared" si="21" ref="E62:P62">SUM(E60:E61)</f>
        <v>0</v>
      </c>
      <c r="F62" s="616">
        <f t="shared" si="21"/>
        <v>0</v>
      </c>
      <c r="G62" s="616">
        <f t="shared" si="21"/>
        <v>0</v>
      </c>
      <c r="H62" s="616">
        <f t="shared" si="21"/>
        <v>0</v>
      </c>
      <c r="I62" s="616">
        <f t="shared" si="21"/>
        <v>0</v>
      </c>
      <c r="J62" s="616">
        <f>SUM(J60:J61)</f>
        <v>0</v>
      </c>
      <c r="K62" s="616">
        <f>SUM(K60:K61)</f>
        <v>0</v>
      </c>
      <c r="L62" s="616">
        <f>SUM(L60:L61)</f>
        <v>0</v>
      </c>
      <c r="M62" s="616">
        <f>SUM(M60:M61)</f>
        <v>0</v>
      </c>
      <c r="N62" s="616">
        <f t="shared" si="21"/>
        <v>0</v>
      </c>
      <c r="O62" s="616">
        <f t="shared" si="21"/>
        <v>0</v>
      </c>
      <c r="P62" s="617">
        <f t="shared" si="21"/>
        <v>0</v>
      </c>
      <c r="Q62" s="588"/>
      <c r="R62" s="588"/>
      <c r="S62" s="588"/>
    </row>
    <row r="63" spans="1:19" s="600" customFormat="1" ht="12" customHeight="1">
      <c r="A63" s="861" t="s">
        <v>670</v>
      </c>
      <c r="B63" s="862"/>
      <c r="C63" s="863"/>
      <c r="D63" s="598" t="s">
        <v>336</v>
      </c>
      <c r="E63" s="626">
        <f>E51+E54+E57+E60</f>
        <v>0</v>
      </c>
      <c r="F63" s="626">
        <f aca="true" t="shared" si="22" ref="F63:P63">F51+F54+F57+F60</f>
        <v>0</v>
      </c>
      <c r="G63" s="626">
        <f t="shared" si="22"/>
        <v>0</v>
      </c>
      <c r="H63" s="626">
        <f t="shared" si="22"/>
        <v>0</v>
      </c>
      <c r="I63" s="626">
        <f t="shared" si="22"/>
        <v>0</v>
      </c>
      <c r="J63" s="626">
        <f t="shared" si="22"/>
        <v>3500000</v>
      </c>
      <c r="K63" s="626">
        <f t="shared" si="22"/>
        <v>3500000</v>
      </c>
      <c r="L63" s="626">
        <f>L51+L54+L57+L60</f>
        <v>3989000</v>
      </c>
      <c r="M63" s="626">
        <f>M51+M54+M57+M60</f>
        <v>100000</v>
      </c>
      <c r="N63" s="626">
        <f t="shared" si="22"/>
        <v>0</v>
      </c>
      <c r="O63" s="626">
        <f t="shared" si="22"/>
        <v>0</v>
      </c>
      <c r="P63" s="626">
        <f t="shared" si="22"/>
        <v>0</v>
      </c>
      <c r="Q63" s="599"/>
      <c r="R63" s="599"/>
      <c r="S63" s="599"/>
    </row>
    <row r="64" spans="1:19" s="600" customFormat="1" ht="12" customHeight="1" thickBot="1">
      <c r="A64" s="864"/>
      <c r="B64" s="865"/>
      <c r="C64" s="866"/>
      <c r="D64" s="601" t="s">
        <v>247</v>
      </c>
      <c r="E64" s="627">
        <f>E55+E58+E61+E52</f>
        <v>350000</v>
      </c>
      <c r="F64" s="627">
        <f aca="true" t="shared" si="23" ref="F64:P64">F55+F58+F61+F52</f>
        <v>250000</v>
      </c>
      <c r="G64" s="627">
        <f t="shared" si="23"/>
        <v>10000</v>
      </c>
      <c r="H64" s="627">
        <f t="shared" si="23"/>
        <v>10000</v>
      </c>
      <c r="I64" s="627">
        <f t="shared" si="23"/>
        <v>10000</v>
      </c>
      <c r="J64" s="627">
        <f t="shared" si="23"/>
        <v>10000</v>
      </c>
      <c r="K64" s="627">
        <f t="shared" si="23"/>
        <v>10000</v>
      </c>
      <c r="L64" s="627">
        <f>L55+L58+L61+L52</f>
        <v>11000</v>
      </c>
      <c r="M64" s="627">
        <f>M55+M58+M61+M52</f>
        <v>0</v>
      </c>
      <c r="N64" s="627">
        <f t="shared" si="23"/>
        <v>0</v>
      </c>
      <c r="O64" s="627">
        <f t="shared" si="23"/>
        <v>0</v>
      </c>
      <c r="P64" s="627">
        <f t="shared" si="23"/>
        <v>0</v>
      </c>
      <c r="Q64" s="599"/>
      <c r="R64" s="599"/>
      <c r="S64" s="599"/>
    </row>
    <row r="65" spans="1:19" s="604" customFormat="1" ht="12" customHeight="1" thickBot="1">
      <c r="A65" s="867"/>
      <c r="B65" s="868"/>
      <c r="C65" s="869"/>
      <c r="D65" s="602" t="s">
        <v>345</v>
      </c>
      <c r="E65" s="628">
        <f aca="true" t="shared" si="24" ref="E65:P65">SUM(E63:E64)</f>
        <v>350000</v>
      </c>
      <c r="F65" s="628">
        <f t="shared" si="24"/>
        <v>250000</v>
      </c>
      <c r="G65" s="628">
        <f t="shared" si="24"/>
        <v>10000</v>
      </c>
      <c r="H65" s="628">
        <f t="shared" si="24"/>
        <v>10000</v>
      </c>
      <c r="I65" s="628">
        <f t="shared" si="24"/>
        <v>10000</v>
      </c>
      <c r="J65" s="628">
        <f>SUM(J63:J64)</f>
        <v>3510000</v>
      </c>
      <c r="K65" s="628">
        <f>SUM(K63:K64)</f>
        <v>3510000</v>
      </c>
      <c r="L65" s="628">
        <f>SUM(L63:L64)</f>
        <v>4000000</v>
      </c>
      <c r="M65" s="628">
        <f>SUM(M63:M64)</f>
        <v>100000</v>
      </c>
      <c r="N65" s="628">
        <f t="shared" si="24"/>
        <v>0</v>
      </c>
      <c r="O65" s="628">
        <f t="shared" si="24"/>
        <v>0</v>
      </c>
      <c r="P65" s="628">
        <f t="shared" si="24"/>
        <v>0</v>
      </c>
      <c r="Q65" s="603"/>
      <c r="R65" s="603"/>
      <c r="S65" s="603"/>
    </row>
    <row r="66" spans="1:19" s="607" customFormat="1" ht="12" customHeight="1">
      <c r="A66" s="870" t="s">
        <v>123</v>
      </c>
      <c r="B66" s="871"/>
      <c r="C66" s="872"/>
      <c r="D66" s="605" t="s">
        <v>336</v>
      </c>
      <c r="E66" s="629">
        <f>E32+E44+E63+E38</f>
        <v>10960000</v>
      </c>
      <c r="F66" s="629">
        <f aca="true" t="shared" si="25" ref="F66:P67">F32+F44+F63+F38</f>
        <v>13040000</v>
      </c>
      <c r="G66" s="629">
        <f t="shared" si="25"/>
        <v>15378000</v>
      </c>
      <c r="H66" s="629">
        <f t="shared" si="25"/>
        <v>13600000</v>
      </c>
      <c r="I66" s="629">
        <f t="shared" si="25"/>
        <v>12510000</v>
      </c>
      <c r="J66" s="629">
        <f t="shared" si="25"/>
        <v>17400000</v>
      </c>
      <c r="K66" s="629">
        <f t="shared" si="25"/>
        <v>20400000</v>
      </c>
      <c r="L66" s="629">
        <f>L32+L44+L63+L38</f>
        <v>19989000</v>
      </c>
      <c r="M66" s="629">
        <f>M32+M44+M63+M38</f>
        <v>21032000</v>
      </c>
      <c r="N66" s="629">
        <f t="shared" si="25"/>
        <v>0</v>
      </c>
      <c r="O66" s="629">
        <f t="shared" si="25"/>
        <v>0</v>
      </c>
      <c r="P66" s="629">
        <f t="shared" si="25"/>
        <v>0</v>
      </c>
      <c r="Q66" s="606"/>
      <c r="R66" s="606"/>
      <c r="S66" s="606"/>
    </row>
    <row r="67" spans="1:19" s="607" customFormat="1" ht="12" customHeight="1" thickBot="1">
      <c r="A67" s="873"/>
      <c r="B67" s="874"/>
      <c r="C67" s="875"/>
      <c r="D67" s="608" t="s">
        <v>247</v>
      </c>
      <c r="E67" s="630">
        <f>E33+E45+E64+E39</f>
        <v>5200000</v>
      </c>
      <c r="F67" s="630">
        <f t="shared" si="25"/>
        <v>3597000</v>
      </c>
      <c r="G67" s="630">
        <f t="shared" si="25"/>
        <v>3477000</v>
      </c>
      <c r="H67" s="630">
        <f t="shared" si="25"/>
        <v>5160000</v>
      </c>
      <c r="I67" s="630">
        <f t="shared" si="25"/>
        <v>6000000</v>
      </c>
      <c r="J67" s="630">
        <f t="shared" si="25"/>
        <v>3010000</v>
      </c>
      <c r="K67" s="630">
        <f t="shared" si="25"/>
        <v>3010000</v>
      </c>
      <c r="L67" s="630">
        <f>L33+L45+L64+L39</f>
        <v>3161000</v>
      </c>
      <c r="M67" s="630">
        <f>M33+M45+M64+M39</f>
        <v>2020000</v>
      </c>
      <c r="N67" s="630">
        <f t="shared" si="25"/>
        <v>0</v>
      </c>
      <c r="O67" s="630">
        <f t="shared" si="25"/>
        <v>0</v>
      </c>
      <c r="P67" s="630">
        <f t="shared" si="25"/>
        <v>0</v>
      </c>
      <c r="Q67" s="606"/>
      <c r="R67" s="606"/>
      <c r="S67" s="606"/>
    </row>
    <row r="68" spans="1:19" s="611" customFormat="1" ht="12" customHeight="1" thickBot="1">
      <c r="A68" s="876"/>
      <c r="B68" s="877"/>
      <c r="C68" s="878"/>
      <c r="D68" s="609" t="s">
        <v>345</v>
      </c>
      <c r="E68" s="631">
        <f aca="true" t="shared" si="26" ref="E68:P68">SUM(E66:E67)</f>
        <v>16160000</v>
      </c>
      <c r="F68" s="631">
        <f t="shared" si="26"/>
        <v>16637000</v>
      </c>
      <c r="G68" s="631">
        <f t="shared" si="26"/>
        <v>18855000</v>
      </c>
      <c r="H68" s="631">
        <f t="shared" si="26"/>
        <v>18760000</v>
      </c>
      <c r="I68" s="631">
        <f t="shared" si="26"/>
        <v>18510000</v>
      </c>
      <c r="J68" s="631">
        <f>SUM(J66:J67)</f>
        <v>20410000</v>
      </c>
      <c r="K68" s="631">
        <f>SUM(K66:K67)</f>
        <v>23410000</v>
      </c>
      <c r="L68" s="631">
        <f>SUM(L66:L67)</f>
        <v>23150000</v>
      </c>
      <c r="M68" s="631">
        <f>SUM(M66:M67)</f>
        <v>23052000</v>
      </c>
      <c r="N68" s="631">
        <f t="shared" si="26"/>
        <v>0</v>
      </c>
      <c r="O68" s="631">
        <f t="shared" si="26"/>
        <v>0</v>
      </c>
      <c r="P68" s="631">
        <f t="shared" si="26"/>
        <v>0</v>
      </c>
      <c r="Q68" s="610"/>
      <c r="R68" s="610"/>
      <c r="S68" s="610"/>
    </row>
  </sheetData>
  <sheetProtection/>
  <mergeCells count="45">
    <mergeCell ref="A60:A62"/>
    <mergeCell ref="B60:C62"/>
    <mergeCell ref="A63:C65"/>
    <mergeCell ref="A66:C68"/>
    <mergeCell ref="A51:A53"/>
    <mergeCell ref="B51:C53"/>
    <mergeCell ref="A54:A56"/>
    <mergeCell ref="B54:C56"/>
    <mergeCell ref="A57:A59"/>
    <mergeCell ref="B57:C59"/>
    <mergeCell ref="A44:C46"/>
    <mergeCell ref="A47:P47"/>
    <mergeCell ref="A48:A50"/>
    <mergeCell ref="B48:C50"/>
    <mergeCell ref="D48:D50"/>
    <mergeCell ref="E48:P48"/>
    <mergeCell ref="N49:P49"/>
    <mergeCell ref="A29:A31"/>
    <mergeCell ref="B29:C31"/>
    <mergeCell ref="A32:C34"/>
    <mergeCell ref="A35:A37"/>
    <mergeCell ref="B35:C37"/>
    <mergeCell ref="A38:C40"/>
    <mergeCell ref="A17:A28"/>
    <mergeCell ref="B17:B28"/>
    <mergeCell ref="C17:C19"/>
    <mergeCell ref="C20:C22"/>
    <mergeCell ref="C23:C25"/>
    <mergeCell ref="C26:C28"/>
    <mergeCell ref="A5:A7"/>
    <mergeCell ref="B5:C7"/>
    <mergeCell ref="A11:A13"/>
    <mergeCell ref="B11:C13"/>
    <mergeCell ref="A14:A16"/>
    <mergeCell ref="B14:C16"/>
    <mergeCell ref="A1:P1"/>
    <mergeCell ref="A8:A10"/>
    <mergeCell ref="B8:C10"/>
    <mergeCell ref="A41:A43"/>
    <mergeCell ref="B41:C43"/>
    <mergeCell ref="A2:A4"/>
    <mergeCell ref="B2:C4"/>
    <mergeCell ref="D2:D4"/>
    <mergeCell ref="E2:P2"/>
    <mergeCell ref="N3:P3"/>
  </mergeCells>
  <printOptions horizontalCentered="1"/>
  <pageMargins left="0.15748031496062992" right="0.15748031496062992" top="0.984251968503937" bottom="0.984251968503937" header="0.5118110236220472" footer="0.5118110236220472"/>
  <pageSetup horizontalDpi="300" verticalDpi="300" orientation="portrait" paperSize="9" scale="95" r:id="rId1"/>
  <headerFooter alignWithMargins="0">
    <oddFooter>&amp;CSayfa &amp;P / &amp;N</oddFooter>
  </headerFooter>
</worksheet>
</file>

<file path=xl/worksheets/sheet3.xml><?xml version="1.0" encoding="utf-8"?>
<worksheet xmlns="http://schemas.openxmlformats.org/spreadsheetml/2006/main" xmlns:r="http://schemas.openxmlformats.org/officeDocument/2006/relationships">
  <dimension ref="A1:S66"/>
  <sheetViews>
    <sheetView zoomScalePageLayoutView="0" workbookViewId="0" topLeftCell="A1">
      <pane xSplit="6" ySplit="12" topLeftCell="H35" activePane="bottomRight" state="frozen"/>
      <selection pane="topLeft" activeCell="H23" sqref="H23"/>
      <selection pane="topRight" activeCell="H23" sqref="H23"/>
      <selection pane="bottomLeft" activeCell="H23" sqref="H23"/>
      <selection pane="bottomRight" activeCell="A64" sqref="A64:C66"/>
    </sheetView>
  </sheetViews>
  <sheetFormatPr defaultColWidth="9.140625" defaultRowHeight="12.75"/>
  <cols>
    <col min="1" max="1" width="15.8515625" style="394" customWidth="1"/>
    <col min="2" max="2" width="14.7109375" style="394" customWidth="1"/>
    <col min="3" max="3" width="19.140625" style="394" customWidth="1"/>
    <col min="4" max="4" width="18.00390625" style="395" customWidth="1"/>
    <col min="5" max="7" width="12.8515625" style="395" hidden="1" customWidth="1"/>
    <col min="8" max="18" width="12.8515625" style="395" customWidth="1"/>
    <col min="19" max="19" width="11.28125" style="395" customWidth="1"/>
    <col min="20" max="26" width="11.28125" style="394" customWidth="1"/>
    <col min="27" max="16384" width="9.140625" style="394" customWidth="1"/>
  </cols>
  <sheetData>
    <row r="1" spans="1:19" s="393" customFormat="1" ht="24" customHeight="1">
      <c r="A1" s="879" t="s">
        <v>122</v>
      </c>
      <c r="B1" s="879"/>
      <c r="C1" s="879"/>
      <c r="D1" s="879"/>
      <c r="E1" s="879"/>
      <c r="F1" s="879"/>
      <c r="G1" s="879"/>
      <c r="H1" s="879"/>
      <c r="I1" s="879"/>
      <c r="J1" s="879"/>
      <c r="K1" s="879"/>
      <c r="L1" s="879"/>
      <c r="M1" s="879"/>
      <c r="N1" s="879"/>
      <c r="O1" s="879"/>
      <c r="P1" s="879"/>
      <c r="Q1" s="879"/>
      <c r="R1" s="879"/>
      <c r="S1" s="392"/>
    </row>
    <row r="2" ht="13.5" thickBot="1"/>
    <row r="3" spans="1:18" s="396" customFormat="1" ht="24" customHeight="1" thickBot="1">
      <c r="A3" s="880" t="s">
        <v>1023</v>
      </c>
      <c r="B3" s="881"/>
      <c r="C3" s="881"/>
      <c r="D3" s="881"/>
      <c r="E3" s="881"/>
      <c r="F3" s="881"/>
      <c r="G3" s="881"/>
      <c r="H3" s="881"/>
      <c r="I3" s="881"/>
      <c r="J3" s="881"/>
      <c r="K3" s="881"/>
      <c r="L3" s="881"/>
      <c r="M3" s="881"/>
      <c r="N3" s="881"/>
      <c r="O3" s="881"/>
      <c r="P3" s="881"/>
      <c r="Q3" s="881"/>
      <c r="R3" s="882"/>
    </row>
    <row r="4" spans="1:19" s="398" customFormat="1" ht="24" customHeight="1" thickBot="1">
      <c r="A4" s="927" t="s">
        <v>811</v>
      </c>
      <c r="B4" s="912" t="s">
        <v>812</v>
      </c>
      <c r="C4" s="895"/>
      <c r="D4" s="898" t="s">
        <v>339</v>
      </c>
      <c r="E4" s="883" t="s">
        <v>338</v>
      </c>
      <c r="F4" s="884"/>
      <c r="G4" s="884"/>
      <c r="H4" s="884"/>
      <c r="I4" s="884"/>
      <c r="J4" s="884"/>
      <c r="K4" s="884"/>
      <c r="L4" s="884"/>
      <c r="M4" s="884"/>
      <c r="N4" s="884"/>
      <c r="O4" s="884"/>
      <c r="P4" s="884"/>
      <c r="Q4" s="884"/>
      <c r="R4" s="885"/>
      <c r="S4" s="397"/>
    </row>
    <row r="5" spans="1:19" s="400" customFormat="1" ht="24" customHeight="1">
      <c r="A5" s="899"/>
      <c r="B5" s="913"/>
      <c r="C5" s="895"/>
      <c r="D5" s="899"/>
      <c r="E5" s="437" t="s">
        <v>312</v>
      </c>
      <c r="F5" s="437" t="s">
        <v>313</v>
      </c>
      <c r="G5" s="437" t="s">
        <v>229</v>
      </c>
      <c r="H5" s="437" t="s">
        <v>618</v>
      </c>
      <c r="I5" s="437" t="s">
        <v>619</v>
      </c>
      <c r="J5" s="437" t="s">
        <v>230</v>
      </c>
      <c r="K5" s="437" t="s">
        <v>97</v>
      </c>
      <c r="L5" s="437" t="s">
        <v>573</v>
      </c>
      <c r="M5" s="753" t="s">
        <v>898</v>
      </c>
      <c r="N5" s="886" t="s">
        <v>920</v>
      </c>
      <c r="O5" s="887"/>
      <c r="P5" s="888"/>
      <c r="Q5" s="437" t="s">
        <v>980</v>
      </c>
      <c r="R5" s="437" t="s">
        <v>1024</v>
      </c>
      <c r="S5" s="399"/>
    </row>
    <row r="6" spans="1:19" s="398" customFormat="1" ht="44.25" customHeight="1" thickBot="1">
      <c r="A6" s="900"/>
      <c r="B6" s="914"/>
      <c r="C6" s="897"/>
      <c r="D6" s="900"/>
      <c r="E6" s="438" t="s">
        <v>620</v>
      </c>
      <c r="F6" s="438" t="s">
        <v>620</v>
      </c>
      <c r="G6" s="438" t="s">
        <v>620</v>
      </c>
      <c r="H6" s="438" t="s">
        <v>620</v>
      </c>
      <c r="I6" s="438" t="s">
        <v>620</v>
      </c>
      <c r="J6" s="438" t="s">
        <v>620</v>
      </c>
      <c r="K6" s="438" t="s">
        <v>620</v>
      </c>
      <c r="L6" s="438" t="s">
        <v>620</v>
      </c>
      <c r="M6" s="438" t="s">
        <v>620</v>
      </c>
      <c r="N6" s="438" t="s">
        <v>554</v>
      </c>
      <c r="O6" s="438" t="s">
        <v>553</v>
      </c>
      <c r="P6" s="438" t="s">
        <v>555</v>
      </c>
      <c r="Q6" s="438" t="s">
        <v>553</v>
      </c>
      <c r="R6" s="438" t="s">
        <v>553</v>
      </c>
      <c r="S6" s="397"/>
    </row>
    <row r="7" spans="1:19" s="405" customFormat="1" ht="16.5" customHeight="1">
      <c r="A7" s="889" t="s">
        <v>31</v>
      </c>
      <c r="B7" s="892" t="s">
        <v>117</v>
      </c>
      <c r="C7" s="893"/>
      <c r="D7" s="401" t="s">
        <v>336</v>
      </c>
      <c r="E7" s="402">
        <v>150000</v>
      </c>
      <c r="F7" s="402">
        <v>170000</v>
      </c>
      <c r="G7" s="402">
        <v>175000</v>
      </c>
      <c r="H7" s="402">
        <v>125000</v>
      </c>
      <c r="I7" s="402">
        <v>150000</v>
      </c>
      <c r="J7" s="402">
        <v>100000</v>
      </c>
      <c r="K7" s="402">
        <v>100000</v>
      </c>
      <c r="L7" s="402">
        <v>100000</v>
      </c>
      <c r="M7" s="402">
        <v>100000</v>
      </c>
      <c r="N7" s="402">
        <v>0</v>
      </c>
      <c r="O7" s="402">
        <v>0</v>
      </c>
      <c r="P7" s="403">
        <f>N7-O7</f>
        <v>0</v>
      </c>
      <c r="Q7" s="402">
        <v>0</v>
      </c>
      <c r="R7" s="402">
        <v>0</v>
      </c>
      <c r="S7" s="404"/>
    </row>
    <row r="8" spans="1:19" s="405" customFormat="1" ht="16.5" customHeight="1" thickBot="1">
      <c r="A8" s="890"/>
      <c r="B8" s="894"/>
      <c r="C8" s="895"/>
      <c r="D8" s="406" t="s">
        <v>247</v>
      </c>
      <c r="E8" s="407">
        <v>0</v>
      </c>
      <c r="F8" s="407">
        <v>0</v>
      </c>
      <c r="G8" s="407">
        <v>0</v>
      </c>
      <c r="H8" s="407">
        <v>0</v>
      </c>
      <c r="I8" s="407">
        <v>0</v>
      </c>
      <c r="J8" s="407">
        <v>0</v>
      </c>
      <c r="K8" s="407">
        <v>0</v>
      </c>
      <c r="L8" s="407">
        <v>0</v>
      </c>
      <c r="M8" s="407">
        <v>0</v>
      </c>
      <c r="N8" s="407">
        <v>0</v>
      </c>
      <c r="O8" s="407">
        <v>0</v>
      </c>
      <c r="P8" s="408">
        <f>N8-O8</f>
        <v>0</v>
      </c>
      <c r="Q8" s="407">
        <v>0</v>
      </c>
      <c r="R8" s="407">
        <v>0</v>
      </c>
      <c r="S8" s="404"/>
    </row>
    <row r="9" spans="1:19" s="405" customFormat="1" ht="16.5" customHeight="1" thickBot="1">
      <c r="A9" s="891"/>
      <c r="B9" s="896"/>
      <c r="C9" s="897"/>
      <c r="D9" s="412" t="s">
        <v>345</v>
      </c>
      <c r="E9" s="410">
        <f aca="true" t="shared" si="0" ref="E9:R9">SUM(E7:E8)</f>
        <v>150000</v>
      </c>
      <c r="F9" s="410">
        <f t="shared" si="0"/>
        <v>170000</v>
      </c>
      <c r="G9" s="410">
        <f t="shared" si="0"/>
        <v>175000</v>
      </c>
      <c r="H9" s="410">
        <f t="shared" si="0"/>
        <v>125000</v>
      </c>
      <c r="I9" s="410">
        <f t="shared" si="0"/>
        <v>150000</v>
      </c>
      <c r="J9" s="410">
        <f>SUM(J7:J8)</f>
        <v>100000</v>
      </c>
      <c r="K9" s="410">
        <f>SUM(K7:K8)</f>
        <v>100000</v>
      </c>
      <c r="L9" s="410">
        <f>SUM(L7:L8)</f>
        <v>100000</v>
      </c>
      <c r="M9" s="410">
        <f>SUM(M7:M8)</f>
        <v>100000</v>
      </c>
      <c r="N9" s="410">
        <f t="shared" si="0"/>
        <v>0</v>
      </c>
      <c r="O9" s="410">
        <f t="shared" si="0"/>
        <v>0</v>
      </c>
      <c r="P9" s="411">
        <f t="shared" si="0"/>
        <v>0</v>
      </c>
      <c r="Q9" s="410">
        <f t="shared" si="0"/>
        <v>0</v>
      </c>
      <c r="R9" s="410">
        <f t="shared" si="0"/>
        <v>0</v>
      </c>
      <c r="S9" s="404"/>
    </row>
    <row r="10" spans="1:19" s="405" customFormat="1" ht="16.5" customHeight="1">
      <c r="A10" s="928" t="s">
        <v>118</v>
      </c>
      <c r="B10" s="892" t="s">
        <v>1025</v>
      </c>
      <c r="C10" s="893"/>
      <c r="D10" s="401" t="s">
        <v>336</v>
      </c>
      <c r="E10" s="402">
        <v>7310000</v>
      </c>
      <c r="F10" s="402">
        <v>8000000</v>
      </c>
      <c r="G10" s="402">
        <v>10068000</v>
      </c>
      <c r="H10" s="402">
        <v>9550000</v>
      </c>
      <c r="I10" s="402">
        <v>7450000</v>
      </c>
      <c r="J10" s="402">
        <v>11000000</v>
      </c>
      <c r="K10" s="402">
        <v>10600000</v>
      </c>
      <c r="L10" s="402">
        <v>11950000</v>
      </c>
      <c r="M10" s="402">
        <v>14280000</v>
      </c>
      <c r="N10" s="402">
        <v>0</v>
      </c>
      <c r="O10" s="402">
        <v>0</v>
      </c>
      <c r="P10" s="403">
        <f>N10-O10</f>
        <v>0</v>
      </c>
      <c r="Q10" s="402">
        <v>0</v>
      </c>
      <c r="R10" s="402">
        <v>0</v>
      </c>
      <c r="S10" s="404"/>
    </row>
    <row r="11" spans="1:19" s="405" customFormat="1" ht="16.5" customHeight="1" thickBot="1">
      <c r="A11" s="929"/>
      <c r="B11" s="894"/>
      <c r="C11" s="895"/>
      <c r="D11" s="406" t="s">
        <v>247</v>
      </c>
      <c r="E11" s="407">
        <v>3930000</v>
      </c>
      <c r="F11" s="407">
        <v>0</v>
      </c>
      <c r="G11" s="407">
        <v>1000000</v>
      </c>
      <c r="H11" s="407">
        <v>4090000</v>
      </c>
      <c r="I11" s="407">
        <v>4000000</v>
      </c>
      <c r="J11" s="407">
        <v>0</v>
      </c>
      <c r="K11" s="407">
        <v>500000</v>
      </c>
      <c r="L11" s="407">
        <v>0</v>
      </c>
      <c r="M11" s="407">
        <v>0</v>
      </c>
      <c r="N11" s="415">
        <v>0</v>
      </c>
      <c r="O11" s="415">
        <v>0</v>
      </c>
      <c r="P11" s="408">
        <f>N11-O11</f>
        <v>0</v>
      </c>
      <c r="Q11" s="407">
        <v>0</v>
      </c>
      <c r="R11" s="407">
        <v>0</v>
      </c>
      <c r="S11" s="404"/>
    </row>
    <row r="12" spans="1:19" s="405" customFormat="1" ht="16.5" customHeight="1" thickBot="1">
      <c r="A12" s="930"/>
      <c r="B12" s="896"/>
      <c r="C12" s="897"/>
      <c r="D12" s="409" t="s">
        <v>345</v>
      </c>
      <c r="E12" s="410">
        <f aca="true" t="shared" si="1" ref="E12:R12">SUM(E10:E11)</f>
        <v>11240000</v>
      </c>
      <c r="F12" s="410">
        <f t="shared" si="1"/>
        <v>8000000</v>
      </c>
      <c r="G12" s="410">
        <f t="shared" si="1"/>
        <v>11068000</v>
      </c>
      <c r="H12" s="410">
        <f t="shared" si="1"/>
        <v>13640000</v>
      </c>
      <c r="I12" s="410">
        <f t="shared" si="1"/>
        <v>11450000</v>
      </c>
      <c r="J12" s="410">
        <f>SUM(J10:J11)</f>
        <v>11000000</v>
      </c>
      <c r="K12" s="410">
        <f>SUM(K10:K11)</f>
        <v>11100000</v>
      </c>
      <c r="L12" s="410">
        <f>SUM(L10:L11)</f>
        <v>11950000</v>
      </c>
      <c r="M12" s="410">
        <f>SUM(M10:M11)</f>
        <v>14280000</v>
      </c>
      <c r="N12" s="410">
        <f t="shared" si="1"/>
        <v>0</v>
      </c>
      <c r="O12" s="410">
        <f t="shared" si="1"/>
        <v>0</v>
      </c>
      <c r="P12" s="411">
        <f t="shared" si="1"/>
        <v>0</v>
      </c>
      <c r="Q12" s="410">
        <f t="shared" si="1"/>
        <v>0</v>
      </c>
      <c r="R12" s="410">
        <f t="shared" si="1"/>
        <v>0</v>
      </c>
      <c r="S12" s="404"/>
    </row>
    <row r="13" spans="1:19" s="405" customFormat="1" ht="16.5" customHeight="1">
      <c r="A13" s="928" t="s">
        <v>120</v>
      </c>
      <c r="B13" s="892" t="s">
        <v>69</v>
      </c>
      <c r="C13" s="893"/>
      <c r="D13" s="401" t="s">
        <v>336</v>
      </c>
      <c r="E13" s="402">
        <v>700000</v>
      </c>
      <c r="F13" s="402">
        <v>790000</v>
      </c>
      <c r="G13" s="402">
        <v>820000</v>
      </c>
      <c r="H13" s="402">
        <v>600000</v>
      </c>
      <c r="I13" s="402">
        <v>2000000</v>
      </c>
      <c r="J13" s="402">
        <v>300000</v>
      </c>
      <c r="K13" s="402">
        <v>300000</v>
      </c>
      <c r="L13" s="402">
        <v>100000</v>
      </c>
      <c r="M13" s="402">
        <v>100000</v>
      </c>
      <c r="N13" s="402">
        <v>0</v>
      </c>
      <c r="O13" s="402">
        <v>0</v>
      </c>
      <c r="P13" s="403">
        <f>N13-O13</f>
        <v>0</v>
      </c>
      <c r="Q13" s="402">
        <v>0</v>
      </c>
      <c r="R13" s="402">
        <v>0</v>
      </c>
      <c r="S13" s="404"/>
    </row>
    <row r="14" spans="1:19" s="405" customFormat="1" ht="16.5" customHeight="1" thickBot="1">
      <c r="A14" s="929"/>
      <c r="B14" s="894"/>
      <c r="C14" s="895"/>
      <c r="D14" s="406" t="s">
        <v>247</v>
      </c>
      <c r="E14" s="407">
        <v>0</v>
      </c>
      <c r="F14" s="407">
        <v>0</v>
      </c>
      <c r="G14" s="407">
        <v>0</v>
      </c>
      <c r="H14" s="407">
        <v>0</v>
      </c>
      <c r="I14" s="407">
        <v>0</v>
      </c>
      <c r="J14" s="407">
        <v>0</v>
      </c>
      <c r="K14" s="407">
        <v>0</v>
      </c>
      <c r="L14" s="407">
        <v>0</v>
      </c>
      <c r="M14" s="407">
        <v>0</v>
      </c>
      <c r="N14" s="407">
        <v>0</v>
      </c>
      <c r="O14" s="407">
        <v>0</v>
      </c>
      <c r="P14" s="408">
        <f>N14-O14</f>
        <v>0</v>
      </c>
      <c r="Q14" s="407">
        <v>0</v>
      </c>
      <c r="R14" s="407">
        <v>0</v>
      </c>
      <c r="S14" s="404"/>
    </row>
    <row r="15" spans="1:19" s="405" customFormat="1" ht="16.5" customHeight="1" thickBot="1">
      <c r="A15" s="930"/>
      <c r="B15" s="896"/>
      <c r="C15" s="897"/>
      <c r="D15" s="412" t="s">
        <v>345</v>
      </c>
      <c r="E15" s="410">
        <f aca="true" t="shared" si="2" ref="E15:R15">SUM(E13:E14)</f>
        <v>700000</v>
      </c>
      <c r="F15" s="410">
        <f t="shared" si="2"/>
        <v>790000</v>
      </c>
      <c r="G15" s="410">
        <f t="shared" si="2"/>
        <v>820000</v>
      </c>
      <c r="H15" s="410">
        <f t="shared" si="2"/>
        <v>600000</v>
      </c>
      <c r="I15" s="410">
        <f t="shared" si="2"/>
        <v>2000000</v>
      </c>
      <c r="J15" s="410">
        <f>SUM(J13:J14)</f>
        <v>300000</v>
      </c>
      <c r="K15" s="410">
        <f>SUM(K13:K14)</f>
        <v>300000</v>
      </c>
      <c r="L15" s="410">
        <f>SUM(L13:L14)</f>
        <v>100000</v>
      </c>
      <c r="M15" s="410">
        <f>SUM(M13:M14)</f>
        <v>100000</v>
      </c>
      <c r="N15" s="410">
        <f t="shared" si="2"/>
        <v>0</v>
      </c>
      <c r="O15" s="410">
        <f t="shared" si="2"/>
        <v>0</v>
      </c>
      <c r="P15" s="411">
        <f t="shared" si="2"/>
        <v>0</v>
      </c>
      <c r="Q15" s="410">
        <f t="shared" si="2"/>
        <v>0</v>
      </c>
      <c r="R15" s="410">
        <f t="shared" si="2"/>
        <v>0</v>
      </c>
      <c r="S15" s="404"/>
    </row>
    <row r="16" spans="1:19" s="405" customFormat="1" ht="16.5" customHeight="1">
      <c r="A16" s="928" t="s">
        <v>52</v>
      </c>
      <c r="B16" s="892" t="s">
        <v>748</v>
      </c>
      <c r="C16" s="893"/>
      <c r="D16" s="401" t="s">
        <v>336</v>
      </c>
      <c r="E16" s="402">
        <v>600000</v>
      </c>
      <c r="F16" s="402">
        <v>980000</v>
      </c>
      <c r="G16" s="402">
        <v>1400000</v>
      </c>
      <c r="H16" s="402">
        <v>900000</v>
      </c>
      <c r="I16" s="402">
        <v>900000</v>
      </c>
      <c r="J16" s="402">
        <v>900000</v>
      </c>
      <c r="K16" s="402">
        <v>1000000</v>
      </c>
      <c r="L16" s="402">
        <v>1000000</v>
      </c>
      <c r="M16" s="402">
        <v>1500000</v>
      </c>
      <c r="N16" s="402">
        <v>0</v>
      </c>
      <c r="O16" s="402">
        <v>0</v>
      </c>
      <c r="P16" s="403">
        <f>N16-O16</f>
        <v>0</v>
      </c>
      <c r="Q16" s="402">
        <v>0</v>
      </c>
      <c r="R16" s="402">
        <v>0</v>
      </c>
      <c r="S16" s="404"/>
    </row>
    <row r="17" spans="1:19" s="405" customFormat="1" ht="16.5" customHeight="1" thickBot="1">
      <c r="A17" s="929"/>
      <c r="B17" s="894"/>
      <c r="C17" s="895"/>
      <c r="D17" s="406" t="s">
        <v>247</v>
      </c>
      <c r="E17" s="407">
        <v>0</v>
      </c>
      <c r="F17" s="407">
        <v>0</v>
      </c>
      <c r="G17" s="407">
        <v>261000</v>
      </c>
      <c r="H17" s="407">
        <v>0</v>
      </c>
      <c r="I17" s="407">
        <v>0</v>
      </c>
      <c r="J17" s="407">
        <v>0</v>
      </c>
      <c r="K17" s="407">
        <v>0</v>
      </c>
      <c r="L17" s="407">
        <v>0</v>
      </c>
      <c r="M17" s="407">
        <v>0</v>
      </c>
      <c r="N17" s="407">
        <v>0</v>
      </c>
      <c r="O17" s="407">
        <v>0</v>
      </c>
      <c r="P17" s="408">
        <f>N17-O17</f>
        <v>0</v>
      </c>
      <c r="Q17" s="407">
        <v>0</v>
      </c>
      <c r="R17" s="407">
        <v>0</v>
      </c>
      <c r="S17" s="404"/>
    </row>
    <row r="18" spans="1:19" s="405" customFormat="1" ht="16.5" customHeight="1" thickBot="1">
      <c r="A18" s="930"/>
      <c r="B18" s="896"/>
      <c r="C18" s="897"/>
      <c r="D18" s="412" t="s">
        <v>345</v>
      </c>
      <c r="E18" s="410">
        <f aca="true" t="shared" si="3" ref="E18:R18">SUM(E16:E17)</f>
        <v>600000</v>
      </c>
      <c r="F18" s="410">
        <f t="shared" si="3"/>
        <v>980000</v>
      </c>
      <c r="G18" s="410">
        <f t="shared" si="3"/>
        <v>1661000</v>
      </c>
      <c r="H18" s="410">
        <f t="shared" si="3"/>
        <v>900000</v>
      </c>
      <c r="I18" s="410">
        <f t="shared" si="3"/>
        <v>900000</v>
      </c>
      <c r="J18" s="410">
        <f>SUM(J16:J17)</f>
        <v>900000</v>
      </c>
      <c r="K18" s="410">
        <f>SUM(K16:K17)</f>
        <v>1000000</v>
      </c>
      <c r="L18" s="410">
        <f>SUM(L16:L17)</f>
        <v>1000000</v>
      </c>
      <c r="M18" s="410">
        <f>SUM(M16:M17)</f>
        <v>1500000</v>
      </c>
      <c r="N18" s="410">
        <f t="shared" si="3"/>
        <v>0</v>
      </c>
      <c r="O18" s="410">
        <f t="shared" si="3"/>
        <v>0</v>
      </c>
      <c r="P18" s="411">
        <f t="shared" si="3"/>
        <v>0</v>
      </c>
      <c r="Q18" s="410">
        <f t="shared" si="3"/>
        <v>0</v>
      </c>
      <c r="R18" s="410">
        <f t="shared" si="3"/>
        <v>0</v>
      </c>
      <c r="S18" s="404"/>
    </row>
    <row r="19" spans="1:19" s="405" customFormat="1" ht="16.5" customHeight="1">
      <c r="A19" s="889" t="s">
        <v>31</v>
      </c>
      <c r="B19" s="915" t="s">
        <v>894</v>
      </c>
      <c r="C19" s="931" t="s">
        <v>805</v>
      </c>
      <c r="D19" s="413" t="s">
        <v>336</v>
      </c>
      <c r="E19" s="402">
        <v>500000</v>
      </c>
      <c r="F19" s="402">
        <v>623000</v>
      </c>
      <c r="G19" s="402">
        <v>750000</v>
      </c>
      <c r="H19" s="402">
        <v>340000</v>
      </c>
      <c r="I19" s="402">
        <v>310000</v>
      </c>
      <c r="J19" s="402">
        <v>0</v>
      </c>
      <c r="K19" s="402">
        <v>0</v>
      </c>
      <c r="L19" s="402">
        <v>500000</v>
      </c>
      <c r="M19" s="402">
        <v>1300000</v>
      </c>
      <c r="N19" s="402">
        <v>0</v>
      </c>
      <c r="O19" s="402">
        <v>0</v>
      </c>
      <c r="P19" s="403">
        <f>N19-O19</f>
        <v>0</v>
      </c>
      <c r="Q19" s="402">
        <v>0</v>
      </c>
      <c r="R19" s="402">
        <v>0</v>
      </c>
      <c r="S19" s="404"/>
    </row>
    <row r="20" spans="1:19" s="405" customFormat="1" ht="16.5" customHeight="1" thickBot="1">
      <c r="A20" s="890"/>
      <c r="B20" s="916"/>
      <c r="C20" s="932"/>
      <c r="D20" s="414" t="s">
        <v>247</v>
      </c>
      <c r="E20" s="415">
        <v>770000</v>
      </c>
      <c r="F20" s="415">
        <v>1947000</v>
      </c>
      <c r="G20" s="415">
        <v>1756000</v>
      </c>
      <c r="H20" s="415">
        <v>1060000</v>
      </c>
      <c r="I20" s="415">
        <v>1790000</v>
      </c>
      <c r="J20" s="415">
        <v>0</v>
      </c>
      <c r="K20" s="415">
        <v>0</v>
      </c>
      <c r="L20" s="415">
        <v>2850000</v>
      </c>
      <c r="M20" s="415">
        <v>1520000</v>
      </c>
      <c r="N20" s="415">
        <v>0</v>
      </c>
      <c r="O20" s="415">
        <v>0</v>
      </c>
      <c r="P20" s="416">
        <f>N20-O20</f>
        <v>0</v>
      </c>
      <c r="Q20" s="415">
        <v>0</v>
      </c>
      <c r="R20" s="415">
        <v>0</v>
      </c>
      <c r="S20" s="404"/>
    </row>
    <row r="21" spans="1:19" s="405" customFormat="1" ht="16.5" customHeight="1" thickBot="1">
      <c r="A21" s="890"/>
      <c r="B21" s="916"/>
      <c r="C21" s="933"/>
      <c r="D21" s="556" t="s">
        <v>345</v>
      </c>
      <c r="E21" s="557">
        <f aca="true" t="shared" si="4" ref="E21:R21">SUM(E19:E20)</f>
        <v>1270000</v>
      </c>
      <c r="F21" s="557">
        <f t="shared" si="4"/>
        <v>2570000</v>
      </c>
      <c r="G21" s="557">
        <f t="shared" si="4"/>
        <v>2506000</v>
      </c>
      <c r="H21" s="557">
        <f t="shared" si="4"/>
        <v>1400000</v>
      </c>
      <c r="I21" s="557">
        <f t="shared" si="4"/>
        <v>2100000</v>
      </c>
      <c r="J21" s="557">
        <f>SUM(J19:J20)</f>
        <v>0</v>
      </c>
      <c r="K21" s="557">
        <f>SUM(K19:K20)</f>
        <v>0</v>
      </c>
      <c r="L21" s="557">
        <f>SUM(L19:L20)</f>
        <v>3350000</v>
      </c>
      <c r="M21" s="557">
        <f>SUM(M19:M20)</f>
        <v>2820000</v>
      </c>
      <c r="N21" s="557">
        <f t="shared" si="4"/>
        <v>0</v>
      </c>
      <c r="O21" s="557">
        <f t="shared" si="4"/>
        <v>0</v>
      </c>
      <c r="P21" s="558">
        <f t="shared" si="4"/>
        <v>0</v>
      </c>
      <c r="Q21" s="557">
        <f t="shared" si="4"/>
        <v>0</v>
      </c>
      <c r="R21" s="557">
        <f t="shared" si="4"/>
        <v>0</v>
      </c>
      <c r="S21" s="404"/>
    </row>
    <row r="22" spans="1:19" s="405" customFormat="1" ht="16.5" customHeight="1">
      <c r="A22" s="910"/>
      <c r="B22" s="934"/>
      <c r="C22" s="931" t="s">
        <v>806</v>
      </c>
      <c r="D22" s="413" t="s">
        <v>336</v>
      </c>
      <c r="E22" s="402">
        <v>400000</v>
      </c>
      <c r="F22" s="402">
        <v>650000</v>
      </c>
      <c r="G22" s="402">
        <v>600000</v>
      </c>
      <c r="H22" s="402">
        <v>500000</v>
      </c>
      <c r="I22" s="402">
        <v>350000</v>
      </c>
      <c r="J22" s="402">
        <v>0</v>
      </c>
      <c r="K22" s="402">
        <v>0</v>
      </c>
      <c r="L22" s="402">
        <v>200000</v>
      </c>
      <c r="M22" s="402">
        <v>700000</v>
      </c>
      <c r="N22" s="402">
        <v>0</v>
      </c>
      <c r="O22" s="402">
        <v>0</v>
      </c>
      <c r="P22" s="403">
        <f>N22-O22</f>
        <v>0</v>
      </c>
      <c r="Q22" s="402">
        <v>0</v>
      </c>
      <c r="R22" s="402">
        <v>0</v>
      </c>
      <c r="S22" s="404"/>
    </row>
    <row r="23" spans="1:19" s="405" customFormat="1" ht="16.5" customHeight="1" thickBot="1">
      <c r="A23" s="910"/>
      <c r="B23" s="934"/>
      <c r="C23" s="932"/>
      <c r="D23" s="406" t="s">
        <v>247</v>
      </c>
      <c r="E23" s="407">
        <v>150000</v>
      </c>
      <c r="F23" s="407">
        <v>1400000</v>
      </c>
      <c r="G23" s="407">
        <v>450000</v>
      </c>
      <c r="H23" s="407">
        <v>0</v>
      </c>
      <c r="I23" s="407">
        <v>200000</v>
      </c>
      <c r="J23" s="407">
        <v>0</v>
      </c>
      <c r="K23" s="407">
        <v>0</v>
      </c>
      <c r="L23" s="407">
        <v>300000</v>
      </c>
      <c r="M23" s="407">
        <v>500000</v>
      </c>
      <c r="N23" s="415">
        <v>0</v>
      </c>
      <c r="O23" s="415">
        <v>0</v>
      </c>
      <c r="P23" s="416">
        <f>N23-O23</f>
        <v>0</v>
      </c>
      <c r="Q23" s="407">
        <v>0</v>
      </c>
      <c r="R23" s="407">
        <v>0</v>
      </c>
      <c r="S23" s="404"/>
    </row>
    <row r="24" spans="1:19" s="405" customFormat="1" ht="16.5" customHeight="1" thickBot="1">
      <c r="A24" s="910"/>
      <c r="B24" s="934"/>
      <c r="C24" s="933"/>
      <c r="D24" s="556" t="s">
        <v>345</v>
      </c>
      <c r="E24" s="557">
        <f aca="true" t="shared" si="5" ref="E24:R24">SUM(E22:E23)</f>
        <v>550000</v>
      </c>
      <c r="F24" s="557">
        <f t="shared" si="5"/>
        <v>2050000</v>
      </c>
      <c r="G24" s="557">
        <f t="shared" si="5"/>
        <v>1050000</v>
      </c>
      <c r="H24" s="557">
        <f t="shared" si="5"/>
        <v>500000</v>
      </c>
      <c r="I24" s="557">
        <f t="shared" si="5"/>
        <v>550000</v>
      </c>
      <c r="J24" s="557">
        <f>SUM(J22:J23)</f>
        <v>0</v>
      </c>
      <c r="K24" s="557">
        <f>SUM(K22:K23)</f>
        <v>0</v>
      </c>
      <c r="L24" s="557">
        <f>SUM(L22:L23)</f>
        <v>500000</v>
      </c>
      <c r="M24" s="557">
        <f>SUM(M22:M23)</f>
        <v>1200000</v>
      </c>
      <c r="N24" s="557">
        <f t="shared" si="5"/>
        <v>0</v>
      </c>
      <c r="O24" s="557">
        <f t="shared" si="5"/>
        <v>0</v>
      </c>
      <c r="P24" s="558">
        <f t="shared" si="5"/>
        <v>0</v>
      </c>
      <c r="Q24" s="557">
        <f t="shared" si="5"/>
        <v>0</v>
      </c>
      <c r="R24" s="557">
        <f t="shared" si="5"/>
        <v>0</v>
      </c>
      <c r="S24" s="404"/>
    </row>
    <row r="25" spans="1:19" s="405" customFormat="1" ht="16.5" customHeight="1">
      <c r="A25" s="910"/>
      <c r="B25" s="934"/>
      <c r="C25" s="931" t="s">
        <v>125</v>
      </c>
      <c r="D25" s="413" t="s">
        <v>336</v>
      </c>
      <c r="E25" s="402">
        <v>500000</v>
      </c>
      <c r="F25" s="402">
        <v>927000</v>
      </c>
      <c r="G25" s="402">
        <v>820000</v>
      </c>
      <c r="H25" s="402">
        <v>825000</v>
      </c>
      <c r="I25" s="402">
        <v>850000</v>
      </c>
      <c r="J25" s="402">
        <v>0</v>
      </c>
      <c r="K25" s="402">
        <v>0</v>
      </c>
      <c r="L25" s="402">
        <v>1000000</v>
      </c>
      <c r="M25" s="402">
        <v>2500000</v>
      </c>
      <c r="N25" s="402">
        <v>0</v>
      </c>
      <c r="O25" s="402">
        <v>0</v>
      </c>
      <c r="P25" s="403">
        <f>N25-O25</f>
        <v>0</v>
      </c>
      <c r="Q25" s="402">
        <v>0</v>
      </c>
      <c r="R25" s="402">
        <v>0</v>
      </c>
      <c r="S25" s="404"/>
    </row>
    <row r="26" spans="1:19" s="405" customFormat="1" ht="16.5" customHeight="1" thickBot="1">
      <c r="A26" s="910"/>
      <c r="B26" s="934"/>
      <c r="C26" s="932"/>
      <c r="D26" s="406" t="s">
        <v>247</v>
      </c>
      <c r="E26" s="407">
        <v>0</v>
      </c>
      <c r="F26" s="407">
        <v>0</v>
      </c>
      <c r="G26" s="407">
        <v>0</v>
      </c>
      <c r="H26" s="407">
        <v>0</v>
      </c>
      <c r="I26" s="407">
        <v>0</v>
      </c>
      <c r="J26" s="407">
        <v>0</v>
      </c>
      <c r="K26" s="407">
        <v>0</v>
      </c>
      <c r="L26" s="407">
        <v>0</v>
      </c>
      <c r="M26" s="407">
        <v>0</v>
      </c>
      <c r="N26" s="407">
        <v>0</v>
      </c>
      <c r="O26" s="407">
        <v>0</v>
      </c>
      <c r="P26" s="416">
        <f>N26-O26</f>
        <v>0</v>
      </c>
      <c r="Q26" s="407">
        <v>0</v>
      </c>
      <c r="R26" s="407">
        <v>0</v>
      </c>
      <c r="S26" s="404"/>
    </row>
    <row r="27" spans="1:19" s="405" customFormat="1" ht="16.5" customHeight="1" thickBot="1">
      <c r="A27" s="910"/>
      <c r="B27" s="934"/>
      <c r="C27" s="933"/>
      <c r="D27" s="556" t="s">
        <v>345</v>
      </c>
      <c r="E27" s="557">
        <f aca="true" t="shared" si="6" ref="E27:R27">SUM(E25:E26)</f>
        <v>500000</v>
      </c>
      <c r="F27" s="557">
        <f t="shared" si="6"/>
        <v>927000</v>
      </c>
      <c r="G27" s="557">
        <f t="shared" si="6"/>
        <v>820000</v>
      </c>
      <c r="H27" s="557">
        <f t="shared" si="6"/>
        <v>825000</v>
      </c>
      <c r="I27" s="557">
        <f t="shared" si="6"/>
        <v>850000</v>
      </c>
      <c r="J27" s="557">
        <f>SUM(J25:J26)</f>
        <v>0</v>
      </c>
      <c r="K27" s="557">
        <f>SUM(K25:K26)</f>
        <v>0</v>
      </c>
      <c r="L27" s="557">
        <f>SUM(L25:L26)</f>
        <v>1000000</v>
      </c>
      <c r="M27" s="557">
        <f>SUM(M25:M26)</f>
        <v>2500000</v>
      </c>
      <c r="N27" s="557">
        <f t="shared" si="6"/>
        <v>0</v>
      </c>
      <c r="O27" s="557">
        <f t="shared" si="6"/>
        <v>0</v>
      </c>
      <c r="P27" s="558">
        <f t="shared" si="6"/>
        <v>0</v>
      </c>
      <c r="Q27" s="557">
        <f t="shared" si="6"/>
        <v>0</v>
      </c>
      <c r="R27" s="557">
        <f t="shared" si="6"/>
        <v>0</v>
      </c>
      <c r="S27" s="404"/>
    </row>
    <row r="28" spans="1:19" s="405" customFormat="1" ht="16.5" customHeight="1">
      <c r="A28" s="910"/>
      <c r="B28" s="934"/>
      <c r="C28" s="915" t="s">
        <v>345</v>
      </c>
      <c r="D28" s="550" t="s">
        <v>336</v>
      </c>
      <c r="E28" s="551">
        <f aca="true" t="shared" si="7" ref="E28:I29">E19+E22+E25</f>
        <v>1400000</v>
      </c>
      <c r="F28" s="551">
        <f t="shared" si="7"/>
        <v>2200000</v>
      </c>
      <c r="G28" s="551">
        <f t="shared" si="7"/>
        <v>2170000</v>
      </c>
      <c r="H28" s="551">
        <f t="shared" si="7"/>
        <v>1665000</v>
      </c>
      <c r="I28" s="551">
        <f t="shared" si="7"/>
        <v>1510000</v>
      </c>
      <c r="J28" s="551">
        <v>700000</v>
      </c>
      <c r="K28" s="551">
        <v>2000000</v>
      </c>
      <c r="L28" s="551">
        <f>L19+L22+L25</f>
        <v>1700000</v>
      </c>
      <c r="M28" s="551">
        <f>M19+M22+M25</f>
        <v>4500000</v>
      </c>
      <c r="N28" s="551">
        <v>0</v>
      </c>
      <c r="O28" s="551">
        <v>0</v>
      </c>
      <c r="P28" s="552">
        <f>N28-O28</f>
        <v>0</v>
      </c>
      <c r="Q28" s="551">
        <v>0</v>
      </c>
      <c r="R28" s="551">
        <v>0</v>
      </c>
      <c r="S28" s="404"/>
    </row>
    <row r="29" spans="1:19" s="405" customFormat="1" ht="16.5" customHeight="1" thickBot="1">
      <c r="A29" s="910"/>
      <c r="B29" s="934"/>
      <c r="C29" s="916"/>
      <c r="D29" s="553" t="s">
        <v>247</v>
      </c>
      <c r="E29" s="554">
        <f t="shared" si="7"/>
        <v>920000</v>
      </c>
      <c r="F29" s="554">
        <f t="shared" si="7"/>
        <v>3347000</v>
      </c>
      <c r="G29" s="554">
        <f t="shared" si="7"/>
        <v>2206000</v>
      </c>
      <c r="H29" s="554">
        <f t="shared" si="7"/>
        <v>1060000</v>
      </c>
      <c r="I29" s="554">
        <f t="shared" si="7"/>
        <v>1990000</v>
      </c>
      <c r="J29" s="554">
        <v>3000000</v>
      </c>
      <c r="K29" s="554">
        <v>2500000</v>
      </c>
      <c r="L29" s="554">
        <f>L20+L23+L26</f>
        <v>3150000</v>
      </c>
      <c r="M29" s="554">
        <f>M20+M23+M26</f>
        <v>2020000</v>
      </c>
      <c r="N29" s="554">
        <f>N20+N23+N26</f>
        <v>0</v>
      </c>
      <c r="O29" s="554">
        <v>0</v>
      </c>
      <c r="P29" s="555">
        <f>N29-O29</f>
        <v>0</v>
      </c>
      <c r="Q29" s="554">
        <v>0</v>
      </c>
      <c r="R29" s="554">
        <v>0</v>
      </c>
      <c r="S29" s="404"/>
    </row>
    <row r="30" spans="1:19" s="405" customFormat="1" ht="16.5" customHeight="1" thickBot="1">
      <c r="A30" s="911"/>
      <c r="B30" s="935"/>
      <c r="C30" s="917"/>
      <c r="D30" s="412" t="s">
        <v>345</v>
      </c>
      <c r="E30" s="410">
        <f aca="true" t="shared" si="8" ref="E30:R30">SUM(E28:E29)</f>
        <v>2320000</v>
      </c>
      <c r="F30" s="410">
        <f t="shared" si="8"/>
        <v>5547000</v>
      </c>
      <c r="G30" s="410">
        <f t="shared" si="8"/>
        <v>4376000</v>
      </c>
      <c r="H30" s="410">
        <f t="shared" si="8"/>
        <v>2725000</v>
      </c>
      <c r="I30" s="410">
        <f t="shared" si="8"/>
        <v>3500000</v>
      </c>
      <c r="J30" s="410">
        <f>SUM(J28:J29)</f>
        <v>3700000</v>
      </c>
      <c r="K30" s="410">
        <f>SUM(K28:K29)</f>
        <v>4500000</v>
      </c>
      <c r="L30" s="410">
        <f>SUM(L28:L29)</f>
        <v>4850000</v>
      </c>
      <c r="M30" s="410">
        <f>SUM(M28:M29)</f>
        <v>6520000</v>
      </c>
      <c r="N30" s="410">
        <f t="shared" si="8"/>
        <v>0</v>
      </c>
      <c r="O30" s="410">
        <f t="shared" si="8"/>
        <v>0</v>
      </c>
      <c r="P30" s="411">
        <f t="shared" si="8"/>
        <v>0</v>
      </c>
      <c r="Q30" s="410">
        <f t="shared" si="8"/>
        <v>0</v>
      </c>
      <c r="R30" s="410">
        <f t="shared" si="8"/>
        <v>0</v>
      </c>
      <c r="S30" s="404"/>
    </row>
    <row r="31" spans="1:19" s="405" customFormat="1" ht="16.5" customHeight="1">
      <c r="A31" s="889" t="s">
        <v>793</v>
      </c>
      <c r="B31" s="936" t="s">
        <v>667</v>
      </c>
      <c r="C31" s="937"/>
      <c r="D31" s="401" t="s">
        <v>336</v>
      </c>
      <c r="E31" s="402">
        <v>0</v>
      </c>
      <c r="F31" s="402">
        <v>200000</v>
      </c>
      <c r="G31" s="402">
        <v>10000</v>
      </c>
      <c r="H31" s="402">
        <v>10000</v>
      </c>
      <c r="I31" s="402">
        <v>0</v>
      </c>
      <c r="J31" s="402">
        <v>0</v>
      </c>
      <c r="K31" s="402">
        <v>0</v>
      </c>
      <c r="L31" s="402">
        <v>0</v>
      </c>
      <c r="M31" s="402">
        <v>0</v>
      </c>
      <c r="N31" s="402">
        <v>0</v>
      </c>
      <c r="O31" s="402">
        <v>0</v>
      </c>
      <c r="P31" s="403">
        <f>N31-O31</f>
        <v>0</v>
      </c>
      <c r="Q31" s="402">
        <v>0</v>
      </c>
      <c r="R31" s="402">
        <v>0</v>
      </c>
      <c r="S31" s="404"/>
    </row>
    <row r="32" spans="1:19" s="405" customFormat="1" ht="16.5" customHeight="1" thickBot="1">
      <c r="A32" s="890"/>
      <c r="B32" s="938"/>
      <c r="C32" s="939"/>
      <c r="D32" s="406" t="s">
        <v>247</v>
      </c>
      <c r="E32" s="407">
        <v>0</v>
      </c>
      <c r="F32" s="407">
        <v>0</v>
      </c>
      <c r="G32" s="407">
        <v>0</v>
      </c>
      <c r="H32" s="407">
        <v>0</v>
      </c>
      <c r="I32" s="407">
        <v>0</v>
      </c>
      <c r="J32" s="407">
        <v>0</v>
      </c>
      <c r="K32" s="407">
        <v>0</v>
      </c>
      <c r="L32" s="407">
        <v>0</v>
      </c>
      <c r="M32" s="407">
        <v>0</v>
      </c>
      <c r="N32" s="407">
        <v>0</v>
      </c>
      <c r="O32" s="407">
        <v>0</v>
      </c>
      <c r="P32" s="408">
        <f>N32-O32</f>
        <v>0</v>
      </c>
      <c r="Q32" s="407">
        <v>0</v>
      </c>
      <c r="R32" s="407">
        <v>0</v>
      </c>
      <c r="S32" s="404"/>
    </row>
    <row r="33" spans="1:19" s="405" customFormat="1" ht="16.5" customHeight="1" thickBot="1">
      <c r="A33" s="891"/>
      <c r="B33" s="940"/>
      <c r="C33" s="941"/>
      <c r="D33" s="412" t="s">
        <v>345</v>
      </c>
      <c r="E33" s="410">
        <f aca="true" t="shared" si="9" ref="E33:R33">SUM(E31:E32)</f>
        <v>0</v>
      </c>
      <c r="F33" s="410">
        <f t="shared" si="9"/>
        <v>200000</v>
      </c>
      <c r="G33" s="410">
        <f t="shared" si="9"/>
        <v>10000</v>
      </c>
      <c r="H33" s="410">
        <f t="shared" si="9"/>
        <v>10000</v>
      </c>
      <c r="I33" s="410">
        <f t="shared" si="9"/>
        <v>0</v>
      </c>
      <c r="J33" s="410">
        <f>SUM(J31:J32)</f>
        <v>0</v>
      </c>
      <c r="K33" s="410">
        <f>SUM(K31:K32)</f>
        <v>0</v>
      </c>
      <c r="L33" s="410">
        <f>SUM(L31:L32)</f>
        <v>0</v>
      </c>
      <c r="M33" s="410">
        <f>SUM(M31:M32)</f>
        <v>0</v>
      </c>
      <c r="N33" s="410">
        <f t="shared" si="9"/>
        <v>0</v>
      </c>
      <c r="O33" s="410">
        <f t="shared" si="9"/>
        <v>0</v>
      </c>
      <c r="P33" s="411">
        <f t="shared" si="9"/>
        <v>0</v>
      </c>
      <c r="Q33" s="410">
        <f t="shared" si="9"/>
        <v>0</v>
      </c>
      <c r="R33" s="410">
        <f t="shared" si="9"/>
        <v>0</v>
      </c>
      <c r="S33" s="404"/>
    </row>
    <row r="34" spans="1:19" s="420" customFormat="1" ht="19.5" customHeight="1">
      <c r="A34" s="901" t="s">
        <v>311</v>
      </c>
      <c r="B34" s="902"/>
      <c r="C34" s="903"/>
      <c r="D34" s="417" t="s">
        <v>336</v>
      </c>
      <c r="E34" s="418">
        <f>E7+E10+E13+E16+E28+E31</f>
        <v>10160000</v>
      </c>
      <c r="F34" s="418">
        <f aca="true" t="shared" si="10" ref="F34:R35">F7+F10+F13+F16+F28+F31</f>
        <v>12340000</v>
      </c>
      <c r="G34" s="418">
        <f t="shared" si="10"/>
        <v>14643000</v>
      </c>
      <c r="H34" s="418">
        <f t="shared" si="10"/>
        <v>12850000</v>
      </c>
      <c r="I34" s="418">
        <f t="shared" si="10"/>
        <v>12010000</v>
      </c>
      <c r="J34" s="418">
        <f t="shared" si="10"/>
        <v>13000000</v>
      </c>
      <c r="K34" s="418">
        <f t="shared" si="10"/>
        <v>14000000</v>
      </c>
      <c r="L34" s="418">
        <f t="shared" si="10"/>
        <v>14850000</v>
      </c>
      <c r="M34" s="418">
        <f>M7+M10+M13+M16+M28+M31</f>
        <v>20480000</v>
      </c>
      <c r="N34" s="418">
        <f t="shared" si="10"/>
        <v>0</v>
      </c>
      <c r="O34" s="418">
        <f t="shared" si="10"/>
        <v>0</v>
      </c>
      <c r="P34" s="418">
        <f t="shared" si="10"/>
        <v>0</v>
      </c>
      <c r="Q34" s="418">
        <f t="shared" si="10"/>
        <v>0</v>
      </c>
      <c r="R34" s="418">
        <f t="shared" si="10"/>
        <v>0</v>
      </c>
      <c r="S34" s="419"/>
    </row>
    <row r="35" spans="1:19" s="420" customFormat="1" ht="19.5" customHeight="1" thickBot="1">
      <c r="A35" s="904"/>
      <c r="B35" s="905"/>
      <c r="C35" s="906"/>
      <c r="D35" s="421" t="s">
        <v>247</v>
      </c>
      <c r="E35" s="422">
        <f>E8+E11+E14+E17+E29+E32</f>
        <v>4850000</v>
      </c>
      <c r="F35" s="422">
        <f t="shared" si="10"/>
        <v>3347000</v>
      </c>
      <c r="G35" s="422">
        <f t="shared" si="10"/>
        <v>3467000</v>
      </c>
      <c r="H35" s="422">
        <f t="shared" si="10"/>
        <v>5150000</v>
      </c>
      <c r="I35" s="422">
        <f t="shared" si="10"/>
        <v>5990000</v>
      </c>
      <c r="J35" s="422">
        <f t="shared" si="10"/>
        <v>3000000</v>
      </c>
      <c r="K35" s="422">
        <f t="shared" si="10"/>
        <v>3000000</v>
      </c>
      <c r="L35" s="422">
        <f t="shared" si="10"/>
        <v>3150000</v>
      </c>
      <c r="M35" s="422">
        <f>M8+M11+M14+M17+M29+M32</f>
        <v>2020000</v>
      </c>
      <c r="N35" s="422">
        <f t="shared" si="10"/>
        <v>0</v>
      </c>
      <c r="O35" s="422">
        <f t="shared" si="10"/>
        <v>0</v>
      </c>
      <c r="P35" s="422">
        <f t="shared" si="10"/>
        <v>0</v>
      </c>
      <c r="Q35" s="422">
        <f t="shared" si="10"/>
        <v>0</v>
      </c>
      <c r="R35" s="422">
        <f t="shared" si="10"/>
        <v>0</v>
      </c>
      <c r="S35" s="419"/>
    </row>
    <row r="36" spans="1:19" s="426" customFormat="1" ht="19.5" customHeight="1" thickBot="1">
      <c r="A36" s="907"/>
      <c r="B36" s="908"/>
      <c r="C36" s="909"/>
      <c r="D36" s="423" t="s">
        <v>345</v>
      </c>
      <c r="E36" s="424">
        <f aca="true" t="shared" si="11" ref="E36:R36">SUM(E34:E35)</f>
        <v>15010000</v>
      </c>
      <c r="F36" s="424">
        <f t="shared" si="11"/>
        <v>15687000</v>
      </c>
      <c r="G36" s="424">
        <f t="shared" si="11"/>
        <v>18110000</v>
      </c>
      <c r="H36" s="424">
        <f t="shared" si="11"/>
        <v>18000000</v>
      </c>
      <c r="I36" s="424">
        <f t="shared" si="11"/>
        <v>18000000</v>
      </c>
      <c r="J36" s="424">
        <f>SUM(J34:J35)</f>
        <v>16000000</v>
      </c>
      <c r="K36" s="424">
        <f>SUM(K34:K35)</f>
        <v>17000000</v>
      </c>
      <c r="L36" s="424">
        <f>SUM(L34:L35)</f>
        <v>18000000</v>
      </c>
      <c r="M36" s="424">
        <f>SUM(M34:M35)</f>
        <v>22500000</v>
      </c>
      <c r="N36" s="424">
        <f t="shared" si="11"/>
        <v>0</v>
      </c>
      <c r="O36" s="424">
        <f t="shared" si="11"/>
        <v>0</v>
      </c>
      <c r="P36" s="424">
        <f t="shared" si="11"/>
        <v>0</v>
      </c>
      <c r="Q36" s="424">
        <f t="shared" si="11"/>
        <v>0</v>
      </c>
      <c r="R36" s="424">
        <f t="shared" si="11"/>
        <v>0</v>
      </c>
      <c r="S36" s="425"/>
    </row>
    <row r="37" spans="1:19" s="405" customFormat="1" ht="16.5" customHeight="1">
      <c r="A37" s="889" t="s">
        <v>31</v>
      </c>
      <c r="B37" s="892" t="s">
        <v>912</v>
      </c>
      <c r="C37" s="893"/>
      <c r="D37" s="401" t="s">
        <v>336</v>
      </c>
      <c r="E37" s="402">
        <v>0</v>
      </c>
      <c r="F37" s="402">
        <v>0</v>
      </c>
      <c r="G37" s="402">
        <v>0</v>
      </c>
      <c r="H37" s="402">
        <v>0</v>
      </c>
      <c r="I37" s="402">
        <v>0</v>
      </c>
      <c r="J37" s="402">
        <v>0</v>
      </c>
      <c r="K37" s="402">
        <v>400000</v>
      </c>
      <c r="L37" s="402">
        <v>400000</v>
      </c>
      <c r="M37" s="402">
        <v>450000</v>
      </c>
      <c r="N37" s="402">
        <v>0</v>
      </c>
      <c r="O37" s="402">
        <v>0</v>
      </c>
      <c r="P37" s="403">
        <f>N37-O37</f>
        <v>0</v>
      </c>
      <c r="Q37" s="402">
        <v>0</v>
      </c>
      <c r="R37" s="402">
        <v>0</v>
      </c>
      <c r="S37" s="404"/>
    </row>
    <row r="38" spans="1:19" s="405" customFormat="1" ht="16.5" customHeight="1" thickBot="1">
      <c r="A38" s="890"/>
      <c r="B38" s="894"/>
      <c r="C38" s="895"/>
      <c r="D38" s="406" t="s">
        <v>247</v>
      </c>
      <c r="E38" s="407">
        <v>0</v>
      </c>
      <c r="F38" s="407">
        <v>0</v>
      </c>
      <c r="G38" s="407">
        <v>0</v>
      </c>
      <c r="H38" s="407">
        <v>0</v>
      </c>
      <c r="I38" s="407">
        <v>0</v>
      </c>
      <c r="J38" s="407">
        <v>0</v>
      </c>
      <c r="K38" s="407">
        <v>0</v>
      </c>
      <c r="L38" s="407">
        <v>0</v>
      </c>
      <c r="M38" s="407">
        <v>0</v>
      </c>
      <c r="N38" s="407">
        <v>0</v>
      </c>
      <c r="O38" s="407">
        <v>0</v>
      </c>
      <c r="P38" s="408">
        <f>N38-O38</f>
        <v>0</v>
      </c>
      <c r="Q38" s="407">
        <v>0</v>
      </c>
      <c r="R38" s="407">
        <v>0</v>
      </c>
      <c r="S38" s="404"/>
    </row>
    <row r="39" spans="1:19" s="405" customFormat="1" ht="16.5" customHeight="1" thickBot="1">
      <c r="A39" s="891"/>
      <c r="B39" s="896"/>
      <c r="C39" s="897"/>
      <c r="D39" s="412" t="s">
        <v>345</v>
      </c>
      <c r="E39" s="410">
        <f aca="true" t="shared" si="12" ref="E39:R39">SUM(E37:E38)</f>
        <v>0</v>
      </c>
      <c r="F39" s="410">
        <f t="shared" si="12"/>
        <v>0</v>
      </c>
      <c r="G39" s="410">
        <f t="shared" si="12"/>
        <v>0</v>
      </c>
      <c r="H39" s="410">
        <f t="shared" si="12"/>
        <v>0</v>
      </c>
      <c r="I39" s="410">
        <f t="shared" si="12"/>
        <v>0</v>
      </c>
      <c r="J39" s="410">
        <f t="shared" si="12"/>
        <v>0</v>
      </c>
      <c r="K39" s="410">
        <f t="shared" si="12"/>
        <v>400000</v>
      </c>
      <c r="L39" s="410">
        <f t="shared" si="12"/>
        <v>400000</v>
      </c>
      <c r="M39" s="410">
        <f>SUM(M37:M38)</f>
        <v>450000</v>
      </c>
      <c r="N39" s="410">
        <f t="shared" si="12"/>
        <v>0</v>
      </c>
      <c r="O39" s="410">
        <f t="shared" si="12"/>
        <v>0</v>
      </c>
      <c r="P39" s="411">
        <f t="shared" si="12"/>
        <v>0</v>
      </c>
      <c r="Q39" s="410">
        <f t="shared" si="12"/>
        <v>0</v>
      </c>
      <c r="R39" s="410">
        <f t="shared" si="12"/>
        <v>0</v>
      </c>
      <c r="S39" s="404"/>
    </row>
    <row r="40" spans="1:19" s="420" customFormat="1" ht="19.5" customHeight="1">
      <c r="A40" s="901" t="s">
        <v>919</v>
      </c>
      <c r="B40" s="902"/>
      <c r="C40" s="903"/>
      <c r="D40" s="417" t="s">
        <v>336</v>
      </c>
      <c r="E40" s="418">
        <f aca="true" t="shared" si="13" ref="E40:R41">E37</f>
        <v>0</v>
      </c>
      <c r="F40" s="418">
        <f t="shared" si="13"/>
        <v>0</v>
      </c>
      <c r="G40" s="418">
        <f t="shared" si="13"/>
        <v>0</v>
      </c>
      <c r="H40" s="418">
        <f t="shared" si="13"/>
        <v>0</v>
      </c>
      <c r="I40" s="418">
        <f t="shared" si="13"/>
        <v>0</v>
      </c>
      <c r="J40" s="418">
        <f t="shared" si="13"/>
        <v>0</v>
      </c>
      <c r="K40" s="418">
        <f t="shared" si="13"/>
        <v>400000</v>
      </c>
      <c r="L40" s="418">
        <f t="shared" si="13"/>
        <v>400000</v>
      </c>
      <c r="M40" s="418">
        <f>M37</f>
        <v>450000</v>
      </c>
      <c r="N40" s="418">
        <f t="shared" si="13"/>
        <v>0</v>
      </c>
      <c r="O40" s="418">
        <f t="shared" si="13"/>
        <v>0</v>
      </c>
      <c r="P40" s="418">
        <f t="shared" si="13"/>
        <v>0</v>
      </c>
      <c r="Q40" s="418">
        <f t="shared" si="13"/>
        <v>0</v>
      </c>
      <c r="R40" s="418">
        <f t="shared" si="13"/>
        <v>0</v>
      </c>
      <c r="S40" s="419"/>
    </row>
    <row r="41" spans="1:19" s="420" customFormat="1" ht="19.5" customHeight="1" thickBot="1">
      <c r="A41" s="904"/>
      <c r="B41" s="905"/>
      <c r="C41" s="906"/>
      <c r="D41" s="421" t="s">
        <v>247</v>
      </c>
      <c r="E41" s="422">
        <f t="shared" si="13"/>
        <v>0</v>
      </c>
      <c r="F41" s="422">
        <f t="shared" si="13"/>
        <v>0</v>
      </c>
      <c r="G41" s="422">
        <f t="shared" si="13"/>
        <v>0</v>
      </c>
      <c r="H41" s="422">
        <f t="shared" si="13"/>
        <v>0</v>
      </c>
      <c r="I41" s="422">
        <f t="shared" si="13"/>
        <v>0</v>
      </c>
      <c r="J41" s="422">
        <f t="shared" si="13"/>
        <v>0</v>
      </c>
      <c r="K41" s="422">
        <f t="shared" si="13"/>
        <v>0</v>
      </c>
      <c r="L41" s="422">
        <f t="shared" si="13"/>
        <v>0</v>
      </c>
      <c r="M41" s="422">
        <f>M38</f>
        <v>0</v>
      </c>
      <c r="N41" s="422">
        <f t="shared" si="13"/>
        <v>0</v>
      </c>
      <c r="O41" s="422">
        <f t="shared" si="13"/>
        <v>0</v>
      </c>
      <c r="P41" s="422">
        <f t="shared" si="13"/>
        <v>0</v>
      </c>
      <c r="Q41" s="422">
        <f t="shared" si="13"/>
        <v>0</v>
      </c>
      <c r="R41" s="422">
        <f t="shared" si="13"/>
        <v>0</v>
      </c>
      <c r="S41" s="419"/>
    </row>
    <row r="42" spans="1:19" s="426" customFormat="1" ht="19.5" customHeight="1" thickBot="1">
      <c r="A42" s="907"/>
      <c r="B42" s="908"/>
      <c r="C42" s="909"/>
      <c r="D42" s="423" t="s">
        <v>345</v>
      </c>
      <c r="E42" s="424">
        <f aca="true" t="shared" si="14" ref="E42:R42">SUM(E40:E41)</f>
        <v>0</v>
      </c>
      <c r="F42" s="424">
        <f t="shared" si="14"/>
        <v>0</v>
      </c>
      <c r="G42" s="424">
        <f t="shared" si="14"/>
        <v>0</v>
      </c>
      <c r="H42" s="424">
        <f t="shared" si="14"/>
        <v>0</v>
      </c>
      <c r="I42" s="424">
        <f t="shared" si="14"/>
        <v>0</v>
      </c>
      <c r="J42" s="424">
        <f t="shared" si="14"/>
        <v>0</v>
      </c>
      <c r="K42" s="424">
        <f t="shared" si="14"/>
        <v>400000</v>
      </c>
      <c r="L42" s="424">
        <f t="shared" si="14"/>
        <v>400000</v>
      </c>
      <c r="M42" s="424">
        <f>SUM(M40:M41)</f>
        <v>450000</v>
      </c>
      <c r="N42" s="424">
        <f t="shared" si="14"/>
        <v>0</v>
      </c>
      <c r="O42" s="424">
        <f t="shared" si="14"/>
        <v>0</v>
      </c>
      <c r="P42" s="424">
        <f t="shared" si="14"/>
        <v>0</v>
      </c>
      <c r="Q42" s="424">
        <f t="shared" si="14"/>
        <v>0</v>
      </c>
      <c r="R42" s="424">
        <f t="shared" si="14"/>
        <v>0</v>
      </c>
      <c r="S42" s="425"/>
    </row>
    <row r="43" spans="1:19" s="405" customFormat="1" ht="16.5" customHeight="1">
      <c r="A43" s="928" t="s">
        <v>121</v>
      </c>
      <c r="B43" s="892" t="s">
        <v>124</v>
      </c>
      <c r="C43" s="893"/>
      <c r="D43" s="401" t="s">
        <v>336</v>
      </c>
      <c r="E43" s="402">
        <v>800000</v>
      </c>
      <c r="F43" s="402">
        <v>700000</v>
      </c>
      <c r="G43" s="402">
        <v>735000</v>
      </c>
      <c r="H43" s="402">
        <v>750000</v>
      </c>
      <c r="I43" s="402">
        <v>500000</v>
      </c>
      <c r="J43" s="402">
        <v>900000</v>
      </c>
      <c r="K43" s="402">
        <v>2500000</v>
      </c>
      <c r="L43" s="402">
        <v>750000</v>
      </c>
      <c r="M43" s="402">
        <v>2000</v>
      </c>
      <c r="N43" s="402">
        <v>0</v>
      </c>
      <c r="O43" s="402">
        <v>0</v>
      </c>
      <c r="P43" s="403">
        <f>N43-O43</f>
        <v>0</v>
      </c>
      <c r="Q43" s="402">
        <v>0</v>
      </c>
      <c r="R43" s="402">
        <v>0</v>
      </c>
      <c r="S43" s="404"/>
    </row>
    <row r="44" spans="1:19" s="405" customFormat="1" ht="16.5" customHeight="1" thickBot="1">
      <c r="A44" s="929"/>
      <c r="B44" s="894"/>
      <c r="C44" s="895"/>
      <c r="D44" s="406" t="s">
        <v>247</v>
      </c>
      <c r="E44" s="407">
        <v>0</v>
      </c>
      <c r="F44" s="407">
        <v>0</v>
      </c>
      <c r="G44" s="407">
        <v>0</v>
      </c>
      <c r="H44" s="407">
        <v>0</v>
      </c>
      <c r="I44" s="407">
        <v>0</v>
      </c>
      <c r="J44" s="407">
        <v>0</v>
      </c>
      <c r="K44" s="407">
        <v>0</v>
      </c>
      <c r="L44" s="407">
        <v>0</v>
      </c>
      <c r="M44" s="407">
        <v>0</v>
      </c>
      <c r="N44" s="407">
        <v>0</v>
      </c>
      <c r="O44" s="407">
        <v>0</v>
      </c>
      <c r="P44" s="408">
        <f>N44-O44</f>
        <v>0</v>
      </c>
      <c r="Q44" s="407">
        <v>0</v>
      </c>
      <c r="R44" s="407">
        <v>0</v>
      </c>
      <c r="S44" s="404"/>
    </row>
    <row r="45" spans="1:19" s="405" customFormat="1" ht="16.5" customHeight="1" thickBot="1">
      <c r="A45" s="930"/>
      <c r="B45" s="896"/>
      <c r="C45" s="897"/>
      <c r="D45" s="412" t="s">
        <v>345</v>
      </c>
      <c r="E45" s="410">
        <f aca="true" t="shared" si="15" ref="E45:R45">SUM(E43:E44)</f>
        <v>800000</v>
      </c>
      <c r="F45" s="410">
        <f t="shared" si="15"/>
        <v>700000</v>
      </c>
      <c r="G45" s="410">
        <f t="shared" si="15"/>
        <v>735000</v>
      </c>
      <c r="H45" s="410">
        <f t="shared" si="15"/>
        <v>750000</v>
      </c>
      <c r="I45" s="410">
        <f t="shared" si="15"/>
        <v>500000</v>
      </c>
      <c r="J45" s="410">
        <f>SUM(J43:J44)</f>
        <v>900000</v>
      </c>
      <c r="K45" s="410">
        <f>SUM(K43:K44)</f>
        <v>2500000</v>
      </c>
      <c r="L45" s="410">
        <f>SUM(L43:L44)</f>
        <v>750000</v>
      </c>
      <c r="M45" s="410">
        <f>SUM(M43:M44)</f>
        <v>2000</v>
      </c>
      <c r="N45" s="410">
        <f t="shared" si="15"/>
        <v>0</v>
      </c>
      <c r="O45" s="410">
        <f t="shared" si="15"/>
        <v>0</v>
      </c>
      <c r="P45" s="411">
        <f t="shared" si="15"/>
        <v>0</v>
      </c>
      <c r="Q45" s="410">
        <f t="shared" si="15"/>
        <v>0</v>
      </c>
      <c r="R45" s="410">
        <f t="shared" si="15"/>
        <v>0</v>
      </c>
      <c r="S45" s="404"/>
    </row>
    <row r="46" spans="1:19" s="420" customFormat="1" ht="19.5" customHeight="1">
      <c r="A46" s="901" t="s">
        <v>173</v>
      </c>
      <c r="B46" s="902"/>
      <c r="C46" s="903"/>
      <c r="D46" s="417" t="s">
        <v>336</v>
      </c>
      <c r="E46" s="418">
        <f>E43</f>
        <v>800000</v>
      </c>
      <c r="F46" s="418">
        <f aca="true" t="shared" si="16" ref="F46:P47">F43</f>
        <v>700000</v>
      </c>
      <c r="G46" s="418">
        <f t="shared" si="16"/>
        <v>735000</v>
      </c>
      <c r="H46" s="418">
        <f t="shared" si="16"/>
        <v>750000</v>
      </c>
      <c r="I46" s="418">
        <f t="shared" si="16"/>
        <v>500000</v>
      </c>
      <c r="J46" s="418">
        <f t="shared" si="16"/>
        <v>900000</v>
      </c>
      <c r="K46" s="418">
        <f t="shared" si="16"/>
        <v>2500000</v>
      </c>
      <c r="L46" s="418">
        <f t="shared" si="16"/>
        <v>750000</v>
      </c>
      <c r="M46" s="418">
        <f>M43</f>
        <v>2000</v>
      </c>
      <c r="N46" s="418">
        <f t="shared" si="16"/>
        <v>0</v>
      </c>
      <c r="O46" s="418">
        <f t="shared" si="16"/>
        <v>0</v>
      </c>
      <c r="P46" s="418">
        <f t="shared" si="16"/>
        <v>0</v>
      </c>
      <c r="Q46" s="418">
        <f>Q43</f>
        <v>0</v>
      </c>
      <c r="R46" s="418">
        <f>R43</f>
        <v>0</v>
      </c>
      <c r="S46" s="419"/>
    </row>
    <row r="47" spans="1:19" s="420" customFormat="1" ht="19.5" customHeight="1" thickBot="1">
      <c r="A47" s="904"/>
      <c r="B47" s="905"/>
      <c r="C47" s="906"/>
      <c r="D47" s="421" t="s">
        <v>247</v>
      </c>
      <c r="E47" s="422">
        <f>E44</f>
        <v>0</v>
      </c>
      <c r="F47" s="422">
        <f t="shared" si="16"/>
        <v>0</v>
      </c>
      <c r="G47" s="422">
        <f t="shared" si="16"/>
        <v>0</v>
      </c>
      <c r="H47" s="422">
        <f t="shared" si="16"/>
        <v>0</v>
      </c>
      <c r="I47" s="422">
        <f t="shared" si="16"/>
        <v>0</v>
      </c>
      <c r="J47" s="422">
        <f t="shared" si="16"/>
        <v>0</v>
      </c>
      <c r="K47" s="422">
        <f t="shared" si="16"/>
        <v>0</v>
      </c>
      <c r="L47" s="422">
        <f t="shared" si="16"/>
        <v>0</v>
      </c>
      <c r="M47" s="422">
        <f>M44</f>
        <v>0</v>
      </c>
      <c r="N47" s="422">
        <f t="shared" si="16"/>
        <v>0</v>
      </c>
      <c r="O47" s="422">
        <f t="shared" si="16"/>
        <v>0</v>
      </c>
      <c r="P47" s="422">
        <f t="shared" si="16"/>
        <v>0</v>
      </c>
      <c r="Q47" s="422">
        <f>Q44</f>
        <v>0</v>
      </c>
      <c r="R47" s="422">
        <f>R44</f>
        <v>0</v>
      </c>
      <c r="S47" s="419"/>
    </row>
    <row r="48" spans="1:19" s="426" customFormat="1" ht="19.5" customHeight="1" thickBot="1">
      <c r="A48" s="907"/>
      <c r="B48" s="908"/>
      <c r="C48" s="909"/>
      <c r="D48" s="423" t="s">
        <v>345</v>
      </c>
      <c r="E48" s="424">
        <f aca="true" t="shared" si="17" ref="E48:R48">SUM(E46:E47)</f>
        <v>800000</v>
      </c>
      <c r="F48" s="424">
        <f t="shared" si="17"/>
        <v>700000</v>
      </c>
      <c r="G48" s="424">
        <f t="shared" si="17"/>
        <v>735000</v>
      </c>
      <c r="H48" s="424">
        <f t="shared" si="17"/>
        <v>750000</v>
      </c>
      <c r="I48" s="424">
        <f t="shared" si="17"/>
        <v>500000</v>
      </c>
      <c r="J48" s="424">
        <f>SUM(J46:J47)</f>
        <v>900000</v>
      </c>
      <c r="K48" s="424">
        <f>SUM(K46:K47)</f>
        <v>2500000</v>
      </c>
      <c r="L48" s="424">
        <f>SUM(L46:L47)</f>
        <v>750000</v>
      </c>
      <c r="M48" s="424">
        <f>SUM(M46:M47)</f>
        <v>2000</v>
      </c>
      <c r="N48" s="424">
        <f t="shared" si="17"/>
        <v>0</v>
      </c>
      <c r="O48" s="424">
        <f t="shared" si="17"/>
        <v>0</v>
      </c>
      <c r="P48" s="424">
        <f t="shared" si="17"/>
        <v>0</v>
      </c>
      <c r="Q48" s="424">
        <f t="shared" si="17"/>
        <v>0</v>
      </c>
      <c r="R48" s="424">
        <f t="shared" si="17"/>
        <v>0</v>
      </c>
      <c r="S48" s="425"/>
    </row>
    <row r="49" spans="1:18" s="405" customFormat="1" ht="16.5" customHeight="1">
      <c r="A49" s="889" t="s">
        <v>897</v>
      </c>
      <c r="B49" s="892" t="s">
        <v>896</v>
      </c>
      <c r="C49" s="893"/>
      <c r="D49" s="401" t="s">
        <v>336</v>
      </c>
      <c r="E49" s="402">
        <v>0</v>
      </c>
      <c r="F49" s="402">
        <v>0</v>
      </c>
      <c r="G49" s="402">
        <v>0</v>
      </c>
      <c r="H49" s="402">
        <v>0</v>
      </c>
      <c r="I49" s="402">
        <v>0</v>
      </c>
      <c r="J49" s="402">
        <v>3500000</v>
      </c>
      <c r="K49" s="402">
        <v>3500000</v>
      </c>
      <c r="L49" s="402">
        <v>3989000</v>
      </c>
      <c r="M49" s="402">
        <v>100000</v>
      </c>
      <c r="N49" s="402">
        <v>0</v>
      </c>
      <c r="O49" s="402">
        <v>0</v>
      </c>
      <c r="P49" s="403">
        <f>N49-O49</f>
        <v>0</v>
      </c>
      <c r="Q49" s="402">
        <v>0</v>
      </c>
      <c r="R49" s="402">
        <v>0</v>
      </c>
    </row>
    <row r="50" spans="1:18" s="405" customFormat="1" ht="16.5" customHeight="1" thickBot="1">
      <c r="A50" s="890"/>
      <c r="B50" s="894"/>
      <c r="C50" s="895"/>
      <c r="D50" s="406" t="s">
        <v>247</v>
      </c>
      <c r="E50" s="407">
        <v>0</v>
      </c>
      <c r="F50" s="407">
        <v>0</v>
      </c>
      <c r="G50" s="407">
        <v>0</v>
      </c>
      <c r="H50" s="407">
        <v>0</v>
      </c>
      <c r="I50" s="407">
        <v>0</v>
      </c>
      <c r="J50" s="407">
        <v>0</v>
      </c>
      <c r="K50" s="407">
        <v>0</v>
      </c>
      <c r="L50" s="407">
        <v>0</v>
      </c>
      <c r="M50" s="407">
        <v>0</v>
      </c>
      <c r="N50" s="407">
        <v>0</v>
      </c>
      <c r="O50" s="407">
        <v>0</v>
      </c>
      <c r="P50" s="408">
        <f>N50-O50</f>
        <v>0</v>
      </c>
      <c r="Q50" s="407">
        <v>0</v>
      </c>
      <c r="R50" s="407">
        <v>0</v>
      </c>
    </row>
    <row r="51" spans="1:18" s="405" customFormat="1" ht="16.5" customHeight="1" thickBot="1">
      <c r="A51" s="891"/>
      <c r="B51" s="896"/>
      <c r="C51" s="897"/>
      <c r="D51" s="412" t="s">
        <v>345</v>
      </c>
      <c r="E51" s="410">
        <f aca="true" t="shared" si="18" ref="E51:R51">SUM(E49:E50)</f>
        <v>0</v>
      </c>
      <c r="F51" s="410">
        <f t="shared" si="18"/>
        <v>0</v>
      </c>
      <c r="G51" s="410">
        <f t="shared" si="18"/>
        <v>0</v>
      </c>
      <c r="H51" s="410">
        <f t="shared" si="18"/>
        <v>0</v>
      </c>
      <c r="I51" s="410">
        <f t="shared" si="18"/>
        <v>0</v>
      </c>
      <c r="J51" s="410">
        <f t="shared" si="18"/>
        <v>3500000</v>
      </c>
      <c r="K51" s="410">
        <f>SUM(K49:K50)</f>
        <v>3500000</v>
      </c>
      <c r="L51" s="410">
        <f>SUM(L49:L50)</f>
        <v>3989000</v>
      </c>
      <c r="M51" s="410">
        <f>SUM(M49:M50)</f>
        <v>100000</v>
      </c>
      <c r="N51" s="410">
        <f t="shared" si="18"/>
        <v>0</v>
      </c>
      <c r="O51" s="410">
        <f t="shared" si="18"/>
        <v>0</v>
      </c>
      <c r="P51" s="411">
        <f t="shared" si="18"/>
        <v>0</v>
      </c>
      <c r="Q51" s="410">
        <f t="shared" si="18"/>
        <v>0</v>
      </c>
      <c r="R51" s="410">
        <f t="shared" si="18"/>
        <v>0</v>
      </c>
    </row>
    <row r="52" spans="1:19" s="405" customFormat="1" ht="16.5" customHeight="1" thickBot="1">
      <c r="A52" s="889" t="s">
        <v>31</v>
      </c>
      <c r="B52" s="892" t="s">
        <v>616</v>
      </c>
      <c r="C52" s="893"/>
      <c r="D52" s="401" t="s">
        <v>336</v>
      </c>
      <c r="E52" s="402">
        <v>0</v>
      </c>
      <c r="F52" s="402">
        <v>0</v>
      </c>
      <c r="G52" s="402">
        <v>0</v>
      </c>
      <c r="H52" s="402">
        <v>0</v>
      </c>
      <c r="I52" s="402">
        <v>0</v>
      </c>
      <c r="J52" s="402">
        <v>0</v>
      </c>
      <c r="K52" s="402">
        <v>0</v>
      </c>
      <c r="L52" s="402">
        <v>0</v>
      </c>
      <c r="M52" s="402">
        <v>0</v>
      </c>
      <c r="N52" s="402">
        <v>0</v>
      </c>
      <c r="O52" s="402">
        <v>0</v>
      </c>
      <c r="P52" s="403">
        <f>N52-O52</f>
        <v>0</v>
      </c>
      <c r="Q52" s="402">
        <v>0</v>
      </c>
      <c r="R52" s="402">
        <v>0</v>
      </c>
      <c r="S52" s="404"/>
    </row>
    <row r="53" spans="1:19" s="405" customFormat="1" ht="16.5" customHeight="1" thickBot="1">
      <c r="A53" s="890"/>
      <c r="B53" s="894"/>
      <c r="C53" s="895"/>
      <c r="D53" s="406" t="s">
        <v>247</v>
      </c>
      <c r="E53" s="407">
        <v>350000</v>
      </c>
      <c r="F53" s="407">
        <v>250000</v>
      </c>
      <c r="G53" s="407">
        <v>10000</v>
      </c>
      <c r="H53" s="407">
        <v>10000</v>
      </c>
      <c r="I53" s="407">
        <v>10000</v>
      </c>
      <c r="J53" s="407">
        <v>10000</v>
      </c>
      <c r="K53" s="407">
        <v>10000</v>
      </c>
      <c r="L53" s="407">
        <v>11000</v>
      </c>
      <c r="M53" s="407"/>
      <c r="N53" s="402">
        <v>0</v>
      </c>
      <c r="O53" s="402">
        <v>0</v>
      </c>
      <c r="P53" s="408">
        <f>N53-O53</f>
        <v>0</v>
      </c>
      <c r="Q53" s="407">
        <v>0</v>
      </c>
      <c r="R53" s="407">
        <v>0</v>
      </c>
      <c r="S53" s="404"/>
    </row>
    <row r="54" spans="1:19" s="405" customFormat="1" ht="16.5" customHeight="1" thickBot="1">
      <c r="A54" s="891"/>
      <c r="B54" s="896"/>
      <c r="C54" s="897"/>
      <c r="D54" s="412" t="s">
        <v>345</v>
      </c>
      <c r="E54" s="410">
        <f aca="true" t="shared" si="19" ref="E54:R54">SUM(E52:E53)</f>
        <v>350000</v>
      </c>
      <c r="F54" s="410">
        <f t="shared" si="19"/>
        <v>250000</v>
      </c>
      <c r="G54" s="410">
        <f t="shared" si="19"/>
        <v>10000</v>
      </c>
      <c r="H54" s="410">
        <f t="shared" si="19"/>
        <v>10000</v>
      </c>
      <c r="I54" s="410">
        <f t="shared" si="19"/>
        <v>10000</v>
      </c>
      <c r="J54" s="410">
        <f>SUM(J52:J53)</f>
        <v>10000</v>
      </c>
      <c r="K54" s="410">
        <f>SUM(K52:K53)</f>
        <v>10000</v>
      </c>
      <c r="L54" s="410">
        <f>SUM(L52:L53)</f>
        <v>11000</v>
      </c>
      <c r="M54" s="410">
        <f>SUM(M52:M53)</f>
        <v>0</v>
      </c>
      <c r="N54" s="410">
        <f t="shared" si="19"/>
        <v>0</v>
      </c>
      <c r="O54" s="410">
        <f t="shared" si="19"/>
        <v>0</v>
      </c>
      <c r="P54" s="411">
        <f t="shared" si="19"/>
        <v>0</v>
      </c>
      <c r="Q54" s="410">
        <f t="shared" si="19"/>
        <v>0</v>
      </c>
      <c r="R54" s="410">
        <f t="shared" si="19"/>
        <v>0</v>
      </c>
      <c r="S54" s="404"/>
    </row>
    <row r="55" spans="1:18" s="405" customFormat="1" ht="16.5" customHeight="1">
      <c r="A55" s="889" t="s">
        <v>31</v>
      </c>
      <c r="B55" s="892" t="s">
        <v>95</v>
      </c>
      <c r="C55" s="893"/>
      <c r="D55" s="401" t="s">
        <v>336</v>
      </c>
      <c r="E55" s="402">
        <v>0</v>
      </c>
      <c r="F55" s="402">
        <v>0</v>
      </c>
      <c r="G55" s="402">
        <v>0</v>
      </c>
      <c r="H55" s="402">
        <v>0</v>
      </c>
      <c r="I55" s="402">
        <v>0</v>
      </c>
      <c r="J55" s="402">
        <v>0</v>
      </c>
      <c r="K55" s="402">
        <v>0</v>
      </c>
      <c r="L55" s="402">
        <v>0</v>
      </c>
      <c r="M55" s="402">
        <v>0</v>
      </c>
      <c r="N55" s="402">
        <v>0</v>
      </c>
      <c r="O55" s="402">
        <v>0</v>
      </c>
      <c r="P55" s="403">
        <f>N55-O55</f>
        <v>0</v>
      </c>
      <c r="Q55" s="402">
        <v>0</v>
      </c>
      <c r="R55" s="402">
        <v>0</v>
      </c>
    </row>
    <row r="56" spans="1:18" s="405" customFormat="1" ht="16.5" customHeight="1" thickBot="1">
      <c r="A56" s="890"/>
      <c r="B56" s="894"/>
      <c r="C56" s="895"/>
      <c r="D56" s="406" t="s">
        <v>247</v>
      </c>
      <c r="E56" s="407">
        <v>0</v>
      </c>
      <c r="F56" s="407">
        <v>0</v>
      </c>
      <c r="G56" s="407">
        <v>0</v>
      </c>
      <c r="H56" s="407">
        <v>0</v>
      </c>
      <c r="I56" s="407">
        <v>0</v>
      </c>
      <c r="J56" s="407">
        <v>0</v>
      </c>
      <c r="K56" s="407">
        <v>0</v>
      </c>
      <c r="L56" s="407">
        <v>0</v>
      </c>
      <c r="M56" s="407">
        <v>0</v>
      </c>
      <c r="N56" s="407">
        <v>0</v>
      </c>
      <c r="O56" s="407">
        <v>0</v>
      </c>
      <c r="P56" s="408">
        <f>N56-O56</f>
        <v>0</v>
      </c>
      <c r="Q56" s="407">
        <v>0</v>
      </c>
      <c r="R56" s="407">
        <v>0</v>
      </c>
    </row>
    <row r="57" spans="1:18" s="405" customFormat="1" ht="16.5" customHeight="1" thickBot="1">
      <c r="A57" s="891"/>
      <c r="B57" s="896"/>
      <c r="C57" s="897"/>
      <c r="D57" s="412" t="s">
        <v>345</v>
      </c>
      <c r="E57" s="410">
        <f aca="true" t="shared" si="20" ref="E57:R57">SUM(E55:E56)</f>
        <v>0</v>
      </c>
      <c r="F57" s="410">
        <f t="shared" si="20"/>
        <v>0</v>
      </c>
      <c r="G57" s="410">
        <f t="shared" si="20"/>
        <v>0</v>
      </c>
      <c r="H57" s="410">
        <f t="shared" si="20"/>
        <v>0</v>
      </c>
      <c r="I57" s="410">
        <f t="shared" si="20"/>
        <v>0</v>
      </c>
      <c r="J57" s="410">
        <f>SUM(J55:J56)</f>
        <v>0</v>
      </c>
      <c r="K57" s="410">
        <f>SUM(K55:K56)</f>
        <v>0</v>
      </c>
      <c r="L57" s="410">
        <f>SUM(L55:L56)</f>
        <v>0</v>
      </c>
      <c r="M57" s="410">
        <f>SUM(M55:M56)</f>
        <v>0</v>
      </c>
      <c r="N57" s="410">
        <f t="shared" si="20"/>
        <v>0</v>
      </c>
      <c r="O57" s="410">
        <f t="shared" si="20"/>
        <v>0</v>
      </c>
      <c r="P57" s="411">
        <f t="shared" si="20"/>
        <v>0</v>
      </c>
      <c r="Q57" s="410">
        <f t="shared" si="20"/>
        <v>0</v>
      </c>
      <c r="R57" s="410">
        <f t="shared" si="20"/>
        <v>0</v>
      </c>
    </row>
    <row r="58" spans="1:18" s="405" customFormat="1" ht="16.5" customHeight="1">
      <c r="A58" s="889" t="s">
        <v>31</v>
      </c>
      <c r="B58" s="892" t="s">
        <v>290</v>
      </c>
      <c r="C58" s="893"/>
      <c r="D58" s="401" t="s">
        <v>336</v>
      </c>
      <c r="E58" s="402">
        <v>0</v>
      </c>
      <c r="F58" s="402">
        <v>0</v>
      </c>
      <c r="G58" s="402">
        <v>0</v>
      </c>
      <c r="H58" s="402">
        <v>0</v>
      </c>
      <c r="I58" s="402">
        <v>0</v>
      </c>
      <c r="J58" s="402">
        <v>0</v>
      </c>
      <c r="K58" s="402">
        <v>0</v>
      </c>
      <c r="L58" s="402">
        <v>0</v>
      </c>
      <c r="M58" s="402">
        <v>0</v>
      </c>
      <c r="N58" s="402">
        <v>0</v>
      </c>
      <c r="O58" s="402">
        <v>0</v>
      </c>
      <c r="P58" s="403">
        <f>N58-O58</f>
        <v>0</v>
      </c>
      <c r="Q58" s="402">
        <v>0</v>
      </c>
      <c r="R58" s="402">
        <v>0</v>
      </c>
    </row>
    <row r="59" spans="1:18" s="405" customFormat="1" ht="16.5" customHeight="1" thickBot="1">
      <c r="A59" s="890"/>
      <c r="B59" s="894"/>
      <c r="C59" s="895"/>
      <c r="D59" s="406" t="s">
        <v>247</v>
      </c>
      <c r="E59" s="407">
        <v>0</v>
      </c>
      <c r="F59" s="407">
        <v>0</v>
      </c>
      <c r="G59" s="407">
        <v>0</v>
      </c>
      <c r="H59" s="407">
        <v>0</v>
      </c>
      <c r="I59" s="407">
        <v>0</v>
      </c>
      <c r="J59" s="407">
        <v>0</v>
      </c>
      <c r="K59" s="407">
        <v>0</v>
      </c>
      <c r="L59" s="407">
        <v>0</v>
      </c>
      <c r="M59" s="407">
        <v>0</v>
      </c>
      <c r="N59" s="407">
        <v>0</v>
      </c>
      <c r="O59" s="407">
        <v>0</v>
      </c>
      <c r="P59" s="408">
        <f>N59-O59</f>
        <v>0</v>
      </c>
      <c r="Q59" s="407">
        <v>0</v>
      </c>
      <c r="R59" s="407">
        <v>0</v>
      </c>
    </row>
    <row r="60" spans="1:18" s="405" customFormat="1" ht="16.5" customHeight="1" thickBot="1">
      <c r="A60" s="891"/>
      <c r="B60" s="896"/>
      <c r="C60" s="897"/>
      <c r="D60" s="412" t="s">
        <v>345</v>
      </c>
      <c r="E60" s="410">
        <f aca="true" t="shared" si="21" ref="E60:R60">SUM(E58:E59)</f>
        <v>0</v>
      </c>
      <c r="F60" s="410">
        <f t="shared" si="21"/>
        <v>0</v>
      </c>
      <c r="G60" s="410">
        <f t="shared" si="21"/>
        <v>0</v>
      </c>
      <c r="H60" s="410">
        <f t="shared" si="21"/>
        <v>0</v>
      </c>
      <c r="I60" s="410">
        <f t="shared" si="21"/>
        <v>0</v>
      </c>
      <c r="J60" s="410">
        <f>SUM(J58:J59)</f>
        <v>0</v>
      </c>
      <c r="K60" s="410">
        <f>SUM(K58:K59)</f>
        <v>0</v>
      </c>
      <c r="L60" s="410">
        <f>SUM(L58:L59)</f>
        <v>0</v>
      </c>
      <c r="M60" s="410">
        <f>SUM(M58:M59)</f>
        <v>0</v>
      </c>
      <c r="N60" s="410">
        <f t="shared" si="21"/>
        <v>0</v>
      </c>
      <c r="O60" s="410">
        <f t="shared" si="21"/>
        <v>0</v>
      </c>
      <c r="P60" s="411">
        <f t="shared" si="21"/>
        <v>0</v>
      </c>
      <c r="Q60" s="410">
        <f t="shared" si="21"/>
        <v>0</v>
      </c>
      <c r="R60" s="410">
        <f t="shared" si="21"/>
        <v>0</v>
      </c>
    </row>
    <row r="61" spans="1:19" s="420" customFormat="1" ht="19.5" customHeight="1">
      <c r="A61" s="901" t="s">
        <v>175</v>
      </c>
      <c r="B61" s="902"/>
      <c r="C61" s="903"/>
      <c r="D61" s="417" t="s">
        <v>336</v>
      </c>
      <c r="E61" s="418">
        <v>3343000</v>
      </c>
      <c r="F61" s="418">
        <v>4087000</v>
      </c>
      <c r="G61" s="418">
        <v>2695000</v>
      </c>
      <c r="H61" s="418">
        <v>300000</v>
      </c>
      <c r="I61" s="418">
        <f>I52+I55+I58</f>
        <v>0</v>
      </c>
      <c r="J61" s="418">
        <f aca="true" t="shared" si="22" ref="J61:R61">J49+J52+J55+J58</f>
        <v>3500000</v>
      </c>
      <c r="K61" s="418">
        <f>K49+K52+K55+K58</f>
        <v>3500000</v>
      </c>
      <c r="L61" s="418">
        <f>L49+L52+L55+L58</f>
        <v>3989000</v>
      </c>
      <c r="M61" s="418">
        <f>M49+M52+M55+M58</f>
        <v>100000</v>
      </c>
      <c r="N61" s="418">
        <f t="shared" si="22"/>
        <v>0</v>
      </c>
      <c r="O61" s="418">
        <f t="shared" si="22"/>
        <v>0</v>
      </c>
      <c r="P61" s="418">
        <f t="shared" si="22"/>
        <v>0</v>
      </c>
      <c r="Q61" s="418">
        <f t="shared" si="22"/>
        <v>0</v>
      </c>
      <c r="R61" s="418">
        <f t="shared" si="22"/>
        <v>0</v>
      </c>
      <c r="S61" s="419"/>
    </row>
    <row r="62" spans="1:19" s="420" customFormat="1" ht="19.5" customHeight="1" thickBot="1">
      <c r="A62" s="904"/>
      <c r="B62" s="905"/>
      <c r="C62" s="906"/>
      <c r="D62" s="421" t="s">
        <v>247</v>
      </c>
      <c r="E62" s="422">
        <f>E53+E56+E59</f>
        <v>350000</v>
      </c>
      <c r="F62" s="422">
        <f aca="true" t="shared" si="23" ref="F62:R62">F53+F56+F59</f>
        <v>250000</v>
      </c>
      <c r="G62" s="422">
        <f t="shared" si="23"/>
        <v>10000</v>
      </c>
      <c r="H62" s="422">
        <f t="shared" si="23"/>
        <v>10000</v>
      </c>
      <c r="I62" s="422">
        <f t="shared" si="23"/>
        <v>10000</v>
      </c>
      <c r="J62" s="422">
        <f t="shared" si="23"/>
        <v>10000</v>
      </c>
      <c r="K62" s="422">
        <f>K53+K56+K59</f>
        <v>10000</v>
      </c>
      <c r="L62" s="422">
        <f>L53+L56+L59</f>
        <v>11000</v>
      </c>
      <c r="M62" s="422">
        <f>M53+M56+M59</f>
        <v>0</v>
      </c>
      <c r="N62" s="422">
        <f t="shared" si="23"/>
        <v>0</v>
      </c>
      <c r="O62" s="422">
        <f t="shared" si="23"/>
        <v>0</v>
      </c>
      <c r="P62" s="422">
        <f t="shared" si="23"/>
        <v>0</v>
      </c>
      <c r="Q62" s="422">
        <f t="shared" si="23"/>
        <v>0</v>
      </c>
      <c r="R62" s="422">
        <f t="shared" si="23"/>
        <v>0</v>
      </c>
      <c r="S62" s="419"/>
    </row>
    <row r="63" spans="1:19" s="426" customFormat="1" ht="19.5" customHeight="1" thickBot="1">
      <c r="A63" s="907"/>
      <c r="B63" s="908"/>
      <c r="C63" s="909"/>
      <c r="D63" s="423" t="s">
        <v>345</v>
      </c>
      <c r="E63" s="424">
        <f aca="true" t="shared" si="24" ref="E63:R63">SUM(E61:E62)</f>
        <v>3693000</v>
      </c>
      <c r="F63" s="424">
        <f t="shared" si="24"/>
        <v>4337000</v>
      </c>
      <c r="G63" s="424">
        <f t="shared" si="24"/>
        <v>2705000</v>
      </c>
      <c r="H63" s="424">
        <f t="shared" si="24"/>
        <v>310000</v>
      </c>
      <c r="I63" s="424">
        <f t="shared" si="24"/>
        <v>10000</v>
      </c>
      <c r="J63" s="424">
        <f>SUM(J61:J62)</f>
        <v>3510000</v>
      </c>
      <c r="K63" s="424">
        <f>SUM(K61:K62)</f>
        <v>3510000</v>
      </c>
      <c r="L63" s="424">
        <f>SUM(L61:L62)</f>
        <v>4000000</v>
      </c>
      <c r="M63" s="424">
        <f>SUM(M61:M62)</f>
        <v>100000</v>
      </c>
      <c r="N63" s="424">
        <f t="shared" si="24"/>
        <v>0</v>
      </c>
      <c r="O63" s="424">
        <f t="shared" si="24"/>
        <v>0</v>
      </c>
      <c r="P63" s="424">
        <f t="shared" si="24"/>
        <v>0</v>
      </c>
      <c r="Q63" s="424">
        <f t="shared" si="24"/>
        <v>0</v>
      </c>
      <c r="R63" s="424">
        <f t="shared" si="24"/>
        <v>0</v>
      </c>
      <c r="S63" s="425"/>
    </row>
    <row r="64" spans="1:19" s="430" customFormat="1" ht="19.5" customHeight="1">
      <c r="A64" s="918" t="s">
        <v>123</v>
      </c>
      <c r="B64" s="919"/>
      <c r="C64" s="920"/>
      <c r="D64" s="427" t="s">
        <v>336</v>
      </c>
      <c r="E64" s="428">
        <f>E34+E46+E61+E40</f>
        <v>14303000</v>
      </c>
      <c r="F64" s="428">
        <f aca="true" t="shared" si="25" ref="F64:R65">F34+F46+F61+F40</f>
        <v>17127000</v>
      </c>
      <c r="G64" s="428">
        <f t="shared" si="25"/>
        <v>18073000</v>
      </c>
      <c r="H64" s="428">
        <f t="shared" si="25"/>
        <v>13900000</v>
      </c>
      <c r="I64" s="428">
        <f t="shared" si="25"/>
        <v>12510000</v>
      </c>
      <c r="J64" s="428">
        <f t="shared" si="25"/>
        <v>17400000</v>
      </c>
      <c r="K64" s="428">
        <f t="shared" si="25"/>
        <v>20400000</v>
      </c>
      <c r="L64" s="428">
        <f t="shared" si="25"/>
        <v>19989000</v>
      </c>
      <c r="M64" s="428">
        <f>M34+M46+M61+M40</f>
        <v>21032000</v>
      </c>
      <c r="N64" s="428">
        <f t="shared" si="25"/>
        <v>0</v>
      </c>
      <c r="O64" s="428">
        <f t="shared" si="25"/>
        <v>0</v>
      </c>
      <c r="P64" s="428">
        <f t="shared" si="25"/>
        <v>0</v>
      </c>
      <c r="Q64" s="428">
        <f t="shared" si="25"/>
        <v>0</v>
      </c>
      <c r="R64" s="428">
        <f t="shared" si="25"/>
        <v>0</v>
      </c>
      <c r="S64" s="429"/>
    </row>
    <row r="65" spans="1:19" s="430" customFormat="1" ht="19.5" customHeight="1" thickBot="1">
      <c r="A65" s="921"/>
      <c r="B65" s="922"/>
      <c r="C65" s="923"/>
      <c r="D65" s="431" t="s">
        <v>247</v>
      </c>
      <c r="E65" s="432">
        <f>E35+E47+E62+E41</f>
        <v>5200000</v>
      </c>
      <c r="F65" s="432">
        <f t="shared" si="25"/>
        <v>3597000</v>
      </c>
      <c r="G65" s="432">
        <f t="shared" si="25"/>
        <v>3477000</v>
      </c>
      <c r="H65" s="432">
        <f t="shared" si="25"/>
        <v>5160000</v>
      </c>
      <c r="I65" s="432">
        <f t="shared" si="25"/>
        <v>6000000</v>
      </c>
      <c r="J65" s="432">
        <f t="shared" si="25"/>
        <v>3010000</v>
      </c>
      <c r="K65" s="432">
        <f t="shared" si="25"/>
        <v>3010000</v>
      </c>
      <c r="L65" s="432">
        <f t="shared" si="25"/>
        <v>3161000</v>
      </c>
      <c r="M65" s="432">
        <f>M35+M47+M62+M41</f>
        <v>2020000</v>
      </c>
      <c r="N65" s="432">
        <f t="shared" si="25"/>
        <v>0</v>
      </c>
      <c r="O65" s="432">
        <f t="shared" si="25"/>
        <v>0</v>
      </c>
      <c r="P65" s="432">
        <f t="shared" si="25"/>
        <v>0</v>
      </c>
      <c r="Q65" s="432">
        <f t="shared" si="25"/>
        <v>0</v>
      </c>
      <c r="R65" s="432">
        <f t="shared" si="25"/>
        <v>0</v>
      </c>
      <c r="S65" s="429"/>
    </row>
    <row r="66" spans="1:19" s="436" customFormat="1" ht="19.5" customHeight="1" thickBot="1">
      <c r="A66" s="924"/>
      <c r="B66" s="925"/>
      <c r="C66" s="926"/>
      <c r="D66" s="433" t="s">
        <v>345</v>
      </c>
      <c r="E66" s="434">
        <f aca="true" t="shared" si="26" ref="E66:R66">SUM(E64:E65)</f>
        <v>19503000</v>
      </c>
      <c r="F66" s="434">
        <f t="shared" si="26"/>
        <v>20724000</v>
      </c>
      <c r="G66" s="434">
        <f t="shared" si="26"/>
        <v>21550000</v>
      </c>
      <c r="H66" s="434">
        <f t="shared" si="26"/>
        <v>19060000</v>
      </c>
      <c r="I66" s="434">
        <f t="shared" si="26"/>
        <v>18510000</v>
      </c>
      <c r="J66" s="434">
        <f>SUM(J64:J65)</f>
        <v>20410000</v>
      </c>
      <c r="K66" s="434">
        <f>SUM(K64:K65)</f>
        <v>23410000</v>
      </c>
      <c r="L66" s="434">
        <f>SUM(L64:L65)</f>
        <v>23150000</v>
      </c>
      <c r="M66" s="434">
        <f>SUM(M64:M65)</f>
        <v>23052000</v>
      </c>
      <c r="N66" s="434">
        <f t="shared" si="26"/>
        <v>0</v>
      </c>
      <c r="O66" s="434">
        <f t="shared" si="26"/>
        <v>0</v>
      </c>
      <c r="P66" s="434">
        <f t="shared" si="26"/>
        <v>0</v>
      </c>
      <c r="Q66" s="434">
        <f t="shared" si="26"/>
        <v>0</v>
      </c>
      <c r="R66" s="434">
        <f t="shared" si="26"/>
        <v>0</v>
      </c>
      <c r="S66" s="435"/>
    </row>
  </sheetData>
  <sheetProtection/>
  <mergeCells count="40">
    <mergeCell ref="B31:C33"/>
    <mergeCell ref="A7:A9"/>
    <mergeCell ref="B7:C9"/>
    <mergeCell ref="A61:C63"/>
    <mergeCell ref="A55:A57"/>
    <mergeCell ref="B55:C57"/>
    <mergeCell ref="A58:A60"/>
    <mergeCell ref="B58:C60"/>
    <mergeCell ref="A52:A54"/>
    <mergeCell ref="B52:C54"/>
    <mergeCell ref="A10:A12"/>
    <mergeCell ref="C25:C27"/>
    <mergeCell ref="A43:A45"/>
    <mergeCell ref="B43:C45"/>
    <mergeCell ref="A13:A15"/>
    <mergeCell ref="B13:C15"/>
    <mergeCell ref="B19:B30"/>
    <mergeCell ref="A37:A39"/>
    <mergeCell ref="B37:C39"/>
    <mergeCell ref="A31:A33"/>
    <mergeCell ref="B4:C6"/>
    <mergeCell ref="C28:C30"/>
    <mergeCell ref="A46:C48"/>
    <mergeCell ref="A40:C42"/>
    <mergeCell ref="A64:C66"/>
    <mergeCell ref="A4:A6"/>
    <mergeCell ref="A16:A18"/>
    <mergeCell ref="B16:C18"/>
    <mergeCell ref="C19:C21"/>
    <mergeCell ref="C22:C24"/>
    <mergeCell ref="A1:R1"/>
    <mergeCell ref="A3:R3"/>
    <mergeCell ref="E4:R4"/>
    <mergeCell ref="N5:P5"/>
    <mergeCell ref="A49:A51"/>
    <mergeCell ref="B49:C51"/>
    <mergeCell ref="D4:D6"/>
    <mergeCell ref="A34:C36"/>
    <mergeCell ref="A19:A30"/>
    <mergeCell ref="B10:C12"/>
  </mergeCells>
  <printOptions horizontalCentered="1"/>
  <pageMargins left="0.15748031496062992" right="0.15748031496062992" top="0.5905511811023623" bottom="0.7874015748031497" header="0.5118110236220472" footer="0.5118110236220472"/>
  <pageSetup horizontalDpi="300" verticalDpi="300" orientation="landscape" paperSize="9" scale="75" r:id="rId1"/>
  <headerFooter alignWithMargins="0">
    <oddFooter>&amp;CSayfa &amp;P / &amp;N</oddFooter>
  </headerFooter>
</worksheet>
</file>

<file path=xl/worksheets/sheet4.xml><?xml version="1.0" encoding="utf-8"?>
<worksheet xmlns="http://schemas.openxmlformats.org/spreadsheetml/2006/main" xmlns:r="http://schemas.openxmlformats.org/officeDocument/2006/relationships">
  <dimension ref="A1:AA88"/>
  <sheetViews>
    <sheetView zoomScalePageLayoutView="0" workbookViewId="0" topLeftCell="A1">
      <pane xSplit="8" ySplit="15" topLeftCell="I16" activePane="bottomRight" state="frozen"/>
      <selection pane="topLeft" activeCell="H23" sqref="H23"/>
      <selection pane="topRight" activeCell="H23" sqref="H23"/>
      <selection pane="bottomLeft" activeCell="H23" sqref="H23"/>
      <selection pane="bottomRight" activeCell="P92" sqref="P92"/>
    </sheetView>
  </sheetViews>
  <sheetFormatPr defaultColWidth="9.140625" defaultRowHeight="12.75"/>
  <cols>
    <col min="1" max="1" width="16.421875" style="0" customWidth="1"/>
    <col min="2" max="2" width="19.8515625" style="0" customWidth="1"/>
    <col min="3" max="3" width="9.28125" style="267" customWidth="1"/>
    <col min="4" max="8" width="11.28125" style="267" customWidth="1"/>
    <col min="9" max="13" width="11.28125" style="267" hidden="1" customWidth="1"/>
    <col min="14" max="14" width="11.28125" style="267" customWidth="1"/>
    <col min="15" max="15" width="9.8515625" style="267" customWidth="1"/>
    <col min="16" max="16" width="13.8515625" style="267" customWidth="1"/>
    <col min="17" max="17" width="13.7109375" style="267" customWidth="1"/>
    <col min="18" max="18" width="13.421875" style="267" customWidth="1"/>
    <col min="19" max="19" width="11.00390625" style="267" customWidth="1"/>
    <col min="20" max="23" width="11.28125" style="267" customWidth="1"/>
    <col min="24" max="24" width="11.7109375" style="267" customWidth="1"/>
    <col min="25" max="25" width="11.28125" style="267" customWidth="1"/>
    <col min="26" max="26" width="12.8515625" style="267" customWidth="1"/>
    <col min="27" max="27" width="12.421875" style="267" customWidth="1"/>
    <col min="28" max="31" width="11.28125" style="0" customWidth="1"/>
  </cols>
  <sheetData>
    <row r="1" spans="1:27" s="4" customFormat="1" ht="22.5" customHeight="1">
      <c r="A1" s="992" t="s">
        <v>1026</v>
      </c>
      <c r="B1" s="992"/>
      <c r="C1" s="992"/>
      <c r="D1" s="992"/>
      <c r="E1" s="992"/>
      <c r="F1" s="992"/>
      <c r="G1" s="992"/>
      <c r="H1" s="992"/>
      <c r="I1" s="992"/>
      <c r="J1" s="992"/>
      <c r="K1" s="992"/>
      <c r="L1" s="992"/>
      <c r="M1" s="992"/>
      <c r="N1" s="992"/>
      <c r="O1" s="992"/>
      <c r="P1" s="992"/>
      <c r="Q1" s="992"/>
      <c r="R1" s="992"/>
      <c r="S1" s="992"/>
      <c r="T1" s="992"/>
      <c r="U1" s="992"/>
      <c r="V1" s="992"/>
      <c r="W1" s="992"/>
      <c r="X1" s="992"/>
      <c r="Y1" s="992"/>
      <c r="Z1" s="992"/>
      <c r="AA1" s="992"/>
    </row>
    <row r="2" ht="13.5" thickBot="1"/>
    <row r="3" spans="1:27" s="169" customFormat="1" ht="24.75" customHeight="1" thickBot="1">
      <c r="A3" s="993" t="s">
        <v>346</v>
      </c>
      <c r="B3" s="994"/>
      <c r="C3" s="994"/>
      <c r="D3" s="994"/>
      <c r="E3" s="994"/>
      <c r="F3" s="994"/>
      <c r="G3" s="994"/>
      <c r="H3" s="994"/>
      <c r="I3" s="994"/>
      <c r="J3" s="994"/>
      <c r="K3" s="994"/>
      <c r="L3" s="994"/>
      <c r="M3" s="994"/>
      <c r="N3" s="994"/>
      <c r="O3" s="994"/>
      <c r="P3" s="994"/>
      <c r="Q3" s="994"/>
      <c r="R3" s="994"/>
      <c r="S3" s="994"/>
      <c r="T3" s="994"/>
      <c r="U3" s="994"/>
      <c r="V3" s="994"/>
      <c r="W3" s="994"/>
      <c r="X3" s="994"/>
      <c r="Y3" s="994"/>
      <c r="Z3" s="994"/>
      <c r="AA3" s="994"/>
    </row>
    <row r="4" spans="1:27" s="156" customFormat="1" ht="19.5" customHeight="1" thickBot="1">
      <c r="A4" s="1001" t="s">
        <v>812</v>
      </c>
      <c r="B4" s="1002"/>
      <c r="C4" s="1005" t="s">
        <v>340</v>
      </c>
      <c r="D4" s="1006"/>
      <c r="E4" s="1007"/>
      <c r="F4" s="1005" t="s">
        <v>339</v>
      </c>
      <c r="G4" s="1007"/>
      <c r="H4" s="1000" t="s">
        <v>341</v>
      </c>
      <c r="I4" s="995" t="s">
        <v>338</v>
      </c>
      <c r="J4" s="996"/>
      <c r="K4" s="996"/>
      <c r="L4" s="996"/>
      <c r="M4" s="996"/>
      <c r="N4" s="996"/>
      <c r="O4" s="996"/>
      <c r="P4" s="996"/>
      <c r="Q4" s="996"/>
      <c r="R4" s="996"/>
      <c r="S4" s="996"/>
      <c r="T4" s="996"/>
      <c r="U4" s="996"/>
      <c r="V4" s="996"/>
      <c r="W4" s="996"/>
      <c r="X4" s="996"/>
      <c r="Y4" s="996"/>
      <c r="Z4" s="996"/>
      <c r="AA4" s="996"/>
    </row>
    <row r="5" spans="1:27" s="156" customFormat="1" ht="19.5" customHeight="1" thickBot="1">
      <c r="A5" s="1001"/>
      <c r="B5" s="1002"/>
      <c r="C5" s="1005"/>
      <c r="D5" s="1006"/>
      <c r="E5" s="1007"/>
      <c r="F5" s="1005"/>
      <c r="G5" s="1007"/>
      <c r="H5" s="1000"/>
      <c r="I5" s="525" t="s">
        <v>229</v>
      </c>
      <c r="J5" s="274" t="s">
        <v>618</v>
      </c>
      <c r="K5" s="274" t="s">
        <v>619</v>
      </c>
      <c r="L5" s="274" t="s">
        <v>230</v>
      </c>
      <c r="M5" s="662" t="s">
        <v>97</v>
      </c>
      <c r="N5" s="757" t="s">
        <v>573</v>
      </c>
      <c r="O5" s="758" t="s">
        <v>898</v>
      </c>
      <c r="P5" s="997" t="s">
        <v>920</v>
      </c>
      <c r="Q5" s="998"/>
      <c r="R5" s="998"/>
      <c r="S5" s="999"/>
      <c r="T5" s="997" t="s">
        <v>980</v>
      </c>
      <c r="U5" s="998"/>
      <c r="V5" s="998"/>
      <c r="W5" s="999"/>
      <c r="X5" s="997" t="s">
        <v>1024</v>
      </c>
      <c r="Y5" s="998"/>
      <c r="Z5" s="998"/>
      <c r="AA5" s="999"/>
    </row>
    <row r="6" spans="1:27" s="156" customFormat="1" ht="44.25" customHeight="1" thickBot="1">
      <c r="A6" s="1003"/>
      <c r="B6" s="1004"/>
      <c r="C6" s="1003"/>
      <c r="D6" s="1008"/>
      <c r="E6" s="1004"/>
      <c r="F6" s="1003"/>
      <c r="G6" s="1004"/>
      <c r="H6" s="911"/>
      <c r="I6" s="526" t="s">
        <v>620</v>
      </c>
      <c r="J6" s="381" t="s">
        <v>620</v>
      </c>
      <c r="K6" s="381" t="s">
        <v>620</v>
      </c>
      <c r="L6" s="381" t="s">
        <v>620</v>
      </c>
      <c r="M6" s="381" t="s">
        <v>620</v>
      </c>
      <c r="N6" s="759" t="s">
        <v>620</v>
      </c>
      <c r="O6" s="759" t="s">
        <v>620</v>
      </c>
      <c r="P6" s="666" t="s">
        <v>554</v>
      </c>
      <c r="Q6" s="325" t="s">
        <v>553</v>
      </c>
      <c r="R6" s="443" t="s">
        <v>555</v>
      </c>
      <c r="S6" s="381" t="s">
        <v>620</v>
      </c>
      <c r="T6" s="665" t="s">
        <v>554</v>
      </c>
      <c r="U6" s="665" t="s">
        <v>1027</v>
      </c>
      <c r="V6" s="665" t="s">
        <v>555</v>
      </c>
      <c r="W6" s="665" t="s">
        <v>620</v>
      </c>
      <c r="X6" s="665" t="s">
        <v>554</v>
      </c>
      <c r="Y6" s="381" t="s">
        <v>553</v>
      </c>
      <c r="Z6" s="666" t="s">
        <v>555</v>
      </c>
      <c r="AA6" s="381" t="s">
        <v>620</v>
      </c>
    </row>
    <row r="7" spans="1:27" ht="16.5" customHeight="1" hidden="1" thickBot="1">
      <c r="A7" s="754" t="s">
        <v>108</v>
      </c>
      <c r="B7" s="951" t="s">
        <v>107</v>
      </c>
      <c r="C7" s="954" t="s">
        <v>342</v>
      </c>
      <c r="D7" s="955"/>
      <c r="E7" s="956"/>
      <c r="F7" s="954" t="s">
        <v>336</v>
      </c>
      <c r="G7" s="956"/>
      <c r="H7" s="275" t="s">
        <v>542</v>
      </c>
      <c r="I7" s="278">
        <v>750000</v>
      </c>
      <c r="J7" s="278">
        <v>340000</v>
      </c>
      <c r="K7" s="278">
        <v>310000</v>
      </c>
      <c r="L7" s="278">
        <v>0</v>
      </c>
      <c r="M7" s="313">
        <v>0</v>
      </c>
      <c r="N7" s="313">
        <v>0</v>
      </c>
      <c r="O7" s="313">
        <v>0</v>
      </c>
      <c r="P7" s="633"/>
      <c r="Q7" s="319">
        <v>0</v>
      </c>
      <c r="R7" s="527">
        <f>O7-Q7</f>
        <v>0</v>
      </c>
      <c r="S7" s="278">
        <v>0</v>
      </c>
      <c r="T7" s="544"/>
      <c r="U7" s="544"/>
      <c r="V7" s="544"/>
      <c r="W7" s="544"/>
      <c r="X7" s="544"/>
      <c r="Y7" s="313">
        <v>0</v>
      </c>
      <c r="Z7" s="319">
        <v>0</v>
      </c>
      <c r="AA7" s="527">
        <f>Y7-Z7</f>
        <v>0</v>
      </c>
    </row>
    <row r="8" spans="1:27" ht="16.5" customHeight="1" hidden="1">
      <c r="A8" s="661"/>
      <c r="B8" s="952"/>
      <c r="C8" s="942" t="s">
        <v>343</v>
      </c>
      <c r="D8" s="943"/>
      <c r="E8" s="944"/>
      <c r="F8" s="942" t="s">
        <v>753</v>
      </c>
      <c r="G8" s="944"/>
      <c r="H8" s="268" t="s">
        <v>487</v>
      </c>
      <c r="I8" s="268">
        <v>50000</v>
      </c>
      <c r="J8" s="268">
        <v>0</v>
      </c>
      <c r="K8" s="268">
        <v>0</v>
      </c>
      <c r="L8" s="268">
        <v>0</v>
      </c>
      <c r="M8" s="314">
        <v>0</v>
      </c>
      <c r="N8" s="314">
        <v>0</v>
      </c>
      <c r="O8" s="314">
        <v>0</v>
      </c>
      <c r="P8" s="440"/>
      <c r="Q8" s="320">
        <v>0</v>
      </c>
      <c r="R8" s="528">
        <f>O8-Q8</f>
        <v>0</v>
      </c>
      <c r="S8" s="268">
        <v>0</v>
      </c>
      <c r="T8" s="545"/>
      <c r="U8" s="545"/>
      <c r="V8" s="545"/>
      <c r="W8" s="545"/>
      <c r="X8" s="545"/>
      <c r="Y8" s="314">
        <v>0</v>
      </c>
      <c r="Z8" s="320">
        <v>0</v>
      </c>
      <c r="AA8" s="528">
        <f>Y8-Z8</f>
        <v>0</v>
      </c>
    </row>
    <row r="9" spans="1:27" ht="16.5" customHeight="1" hidden="1">
      <c r="A9" s="661"/>
      <c r="B9" s="952"/>
      <c r="C9" s="945"/>
      <c r="D9" s="946"/>
      <c r="E9" s="947"/>
      <c r="F9" s="945"/>
      <c r="G9" s="947"/>
      <c r="H9" s="269" t="s">
        <v>491</v>
      </c>
      <c r="I9" s="288">
        <v>0</v>
      </c>
      <c r="J9" s="269">
        <v>30000</v>
      </c>
      <c r="K9" s="269">
        <v>0</v>
      </c>
      <c r="L9" s="269">
        <v>0</v>
      </c>
      <c r="M9" s="315">
        <v>0</v>
      </c>
      <c r="N9" s="315">
        <v>0</v>
      </c>
      <c r="O9" s="315">
        <v>0</v>
      </c>
      <c r="P9" s="634"/>
      <c r="Q9" s="321">
        <v>0</v>
      </c>
      <c r="R9" s="529">
        <f>O9-Q9</f>
        <v>0</v>
      </c>
      <c r="S9" s="269">
        <v>0</v>
      </c>
      <c r="T9" s="574"/>
      <c r="U9" s="574"/>
      <c r="V9" s="574"/>
      <c r="W9" s="574"/>
      <c r="X9" s="574"/>
      <c r="Y9" s="315">
        <v>0</v>
      </c>
      <c r="Z9" s="321">
        <v>0</v>
      </c>
      <c r="AA9" s="529">
        <f>Y9-Z9</f>
        <v>0</v>
      </c>
    </row>
    <row r="10" spans="1:27" ht="16.5" customHeight="1" hidden="1">
      <c r="A10" s="661"/>
      <c r="B10" s="952"/>
      <c r="C10" s="945"/>
      <c r="D10" s="946"/>
      <c r="E10" s="947"/>
      <c r="F10" s="945"/>
      <c r="G10" s="947"/>
      <c r="H10" s="279" t="s">
        <v>380</v>
      </c>
      <c r="I10" s="279">
        <v>0</v>
      </c>
      <c r="J10" s="279">
        <v>30000</v>
      </c>
      <c r="K10" s="279">
        <v>0</v>
      </c>
      <c r="L10" s="279">
        <v>0</v>
      </c>
      <c r="M10" s="316">
        <v>0</v>
      </c>
      <c r="N10" s="316">
        <v>0</v>
      </c>
      <c r="O10" s="316">
        <v>0</v>
      </c>
      <c r="P10" s="441"/>
      <c r="Q10" s="322">
        <v>0</v>
      </c>
      <c r="R10" s="530">
        <f>O10-Q10</f>
        <v>0</v>
      </c>
      <c r="S10" s="279">
        <v>0</v>
      </c>
      <c r="T10" s="547"/>
      <c r="U10" s="547"/>
      <c r="V10" s="547"/>
      <c r="W10" s="547"/>
      <c r="X10" s="547"/>
      <c r="Y10" s="316">
        <v>0</v>
      </c>
      <c r="Z10" s="322">
        <v>0</v>
      </c>
      <c r="AA10" s="530">
        <f>Y10-Z10</f>
        <v>0</v>
      </c>
    </row>
    <row r="11" spans="1:27" ht="16.5" customHeight="1" hidden="1" thickBot="1">
      <c r="A11" s="661"/>
      <c r="B11" s="952"/>
      <c r="C11" s="945"/>
      <c r="D11" s="946"/>
      <c r="E11" s="947"/>
      <c r="F11" s="948"/>
      <c r="G11" s="950"/>
      <c r="H11" s="273" t="s">
        <v>495</v>
      </c>
      <c r="I11" s="273">
        <v>1706000</v>
      </c>
      <c r="J11" s="273">
        <v>1000000</v>
      </c>
      <c r="K11" s="273">
        <v>1790000</v>
      </c>
      <c r="L11" s="273">
        <v>0</v>
      </c>
      <c r="M11" s="317">
        <v>0</v>
      </c>
      <c r="N11" s="317">
        <v>0</v>
      </c>
      <c r="O11" s="317">
        <v>0</v>
      </c>
      <c r="P11" s="442"/>
      <c r="Q11" s="323">
        <v>0</v>
      </c>
      <c r="R11" s="531">
        <f>O11-Q11</f>
        <v>0</v>
      </c>
      <c r="S11" s="273">
        <v>0</v>
      </c>
      <c r="T11" s="548"/>
      <c r="U11" s="548"/>
      <c r="V11" s="548"/>
      <c r="W11" s="548"/>
      <c r="X11" s="548"/>
      <c r="Y11" s="317">
        <v>0</v>
      </c>
      <c r="Z11" s="323">
        <v>0</v>
      </c>
      <c r="AA11" s="531">
        <f>Y11-Z11</f>
        <v>0</v>
      </c>
    </row>
    <row r="12" spans="1:27" ht="16.5" customHeight="1" hidden="1" thickBot="1">
      <c r="A12" s="661"/>
      <c r="B12" s="952"/>
      <c r="C12" s="948"/>
      <c r="D12" s="949"/>
      <c r="E12" s="950"/>
      <c r="F12" s="960" t="s">
        <v>345</v>
      </c>
      <c r="G12" s="961"/>
      <c r="H12" s="962"/>
      <c r="I12" s="270">
        <f aca="true" t="shared" si="0" ref="I12:AA12">SUM(I8:I11)</f>
        <v>1756000</v>
      </c>
      <c r="J12" s="270">
        <f t="shared" si="0"/>
        <v>1060000</v>
      </c>
      <c r="K12" s="270">
        <f t="shared" si="0"/>
        <v>1790000</v>
      </c>
      <c r="L12" s="270">
        <f>SUM(L8:L11)</f>
        <v>0</v>
      </c>
      <c r="M12" s="318">
        <f>SUM(M8:M11)</f>
        <v>0</v>
      </c>
      <c r="N12" s="318">
        <f>SUM(N8:N11)</f>
        <v>0</v>
      </c>
      <c r="O12" s="318">
        <f t="shared" si="0"/>
        <v>0</v>
      </c>
      <c r="P12" s="635"/>
      <c r="Q12" s="324">
        <f t="shared" si="0"/>
        <v>0</v>
      </c>
      <c r="R12" s="532">
        <f t="shared" si="0"/>
        <v>0</v>
      </c>
      <c r="S12" s="270">
        <f t="shared" si="0"/>
        <v>0</v>
      </c>
      <c r="T12" s="535"/>
      <c r="U12" s="535"/>
      <c r="V12" s="535"/>
      <c r="W12" s="535"/>
      <c r="X12" s="535"/>
      <c r="Y12" s="318">
        <f t="shared" si="0"/>
        <v>0</v>
      </c>
      <c r="Z12" s="324">
        <f t="shared" si="0"/>
        <v>0</v>
      </c>
      <c r="AA12" s="532">
        <f t="shared" si="0"/>
        <v>0</v>
      </c>
    </row>
    <row r="13" spans="1:27" ht="16.5" customHeight="1" hidden="1" thickBot="1">
      <c r="A13" s="661"/>
      <c r="B13" s="953"/>
      <c r="C13" s="957" t="s">
        <v>347</v>
      </c>
      <c r="D13" s="958"/>
      <c r="E13" s="958"/>
      <c r="F13" s="958"/>
      <c r="G13" s="958"/>
      <c r="H13" s="959"/>
      <c r="I13" s="540">
        <f aca="true" t="shared" si="1" ref="I13:AA13">I7+I12</f>
        <v>2506000</v>
      </c>
      <c r="J13" s="540">
        <f t="shared" si="1"/>
        <v>1400000</v>
      </c>
      <c r="K13" s="540">
        <f t="shared" si="1"/>
        <v>2100000</v>
      </c>
      <c r="L13" s="540">
        <f>L7+L12</f>
        <v>0</v>
      </c>
      <c r="M13" s="541">
        <f>M7+M12</f>
        <v>0</v>
      </c>
      <c r="N13" s="541">
        <f>N7+N12</f>
        <v>0</v>
      </c>
      <c r="O13" s="541">
        <f t="shared" si="1"/>
        <v>0</v>
      </c>
      <c r="P13" s="636"/>
      <c r="Q13" s="542">
        <f t="shared" si="1"/>
        <v>0</v>
      </c>
      <c r="R13" s="543">
        <f t="shared" si="1"/>
        <v>0</v>
      </c>
      <c r="S13" s="540">
        <f t="shared" si="1"/>
        <v>0</v>
      </c>
      <c r="T13" s="575"/>
      <c r="U13" s="575"/>
      <c r="V13" s="575"/>
      <c r="W13" s="575"/>
      <c r="X13" s="575"/>
      <c r="Y13" s="541">
        <f t="shared" si="1"/>
        <v>0</v>
      </c>
      <c r="Z13" s="542">
        <f t="shared" si="1"/>
        <v>0</v>
      </c>
      <c r="AA13" s="543">
        <f t="shared" si="1"/>
        <v>0</v>
      </c>
    </row>
    <row r="14" spans="1:27" s="3" customFormat="1" ht="9.75" customHeight="1" hidden="1" thickBot="1">
      <c r="A14" s="661"/>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row>
    <row r="15" spans="1:27" ht="16.5" customHeight="1" hidden="1" thickBot="1">
      <c r="A15" s="661"/>
      <c r="B15" s="951" t="s">
        <v>109</v>
      </c>
      <c r="C15" s="954" t="s">
        <v>342</v>
      </c>
      <c r="D15" s="955"/>
      <c r="E15" s="956"/>
      <c r="F15" s="954" t="s">
        <v>336</v>
      </c>
      <c r="G15" s="956"/>
      <c r="H15" s="275" t="s">
        <v>542</v>
      </c>
      <c r="I15" s="278">
        <v>600000</v>
      </c>
      <c r="J15" s="278">
        <v>500000</v>
      </c>
      <c r="K15" s="278">
        <v>350000</v>
      </c>
      <c r="L15" s="278">
        <v>0</v>
      </c>
      <c r="M15" s="313">
        <v>0</v>
      </c>
      <c r="N15" s="313">
        <v>0</v>
      </c>
      <c r="O15" s="313">
        <v>0</v>
      </c>
      <c r="P15" s="633"/>
      <c r="Q15" s="319">
        <v>0</v>
      </c>
      <c r="R15" s="527">
        <f>O15-Q15</f>
        <v>0</v>
      </c>
      <c r="S15" s="278">
        <v>0</v>
      </c>
      <c r="T15" s="544"/>
      <c r="U15" s="544"/>
      <c r="V15" s="544"/>
      <c r="W15" s="544"/>
      <c r="X15" s="544"/>
      <c r="Y15" s="313">
        <v>0</v>
      </c>
      <c r="Z15" s="319">
        <v>0</v>
      </c>
      <c r="AA15" s="527">
        <f>Y15-Z15</f>
        <v>0</v>
      </c>
    </row>
    <row r="16" spans="1:27" ht="16.5" customHeight="1" hidden="1" thickBot="1">
      <c r="A16" s="661"/>
      <c r="B16" s="952"/>
      <c r="C16" s="966" t="s">
        <v>343</v>
      </c>
      <c r="D16" s="967"/>
      <c r="E16" s="968"/>
      <c r="F16" s="969" t="s">
        <v>753</v>
      </c>
      <c r="G16" s="970"/>
      <c r="H16" s="275" t="s">
        <v>495</v>
      </c>
      <c r="I16" s="278">
        <v>450000</v>
      </c>
      <c r="J16" s="278">
        <v>0</v>
      </c>
      <c r="K16" s="278">
        <v>200000</v>
      </c>
      <c r="L16" s="278">
        <v>0</v>
      </c>
      <c r="M16" s="313">
        <v>0</v>
      </c>
      <c r="N16" s="313">
        <v>0</v>
      </c>
      <c r="O16" s="313">
        <v>0</v>
      </c>
      <c r="P16" s="633"/>
      <c r="Q16" s="319">
        <v>0</v>
      </c>
      <c r="R16" s="527">
        <v>0</v>
      </c>
      <c r="S16" s="278">
        <v>0</v>
      </c>
      <c r="T16" s="544"/>
      <c r="U16" s="544"/>
      <c r="V16" s="544"/>
      <c r="W16" s="544"/>
      <c r="X16" s="544"/>
      <c r="Y16" s="313">
        <v>0</v>
      </c>
      <c r="Z16" s="319">
        <v>0</v>
      </c>
      <c r="AA16" s="527">
        <f>Y16-Z16</f>
        <v>0</v>
      </c>
    </row>
    <row r="17" spans="1:27" ht="16.5" customHeight="1" hidden="1" thickBot="1">
      <c r="A17" s="661"/>
      <c r="B17" s="953"/>
      <c r="C17" s="957" t="s">
        <v>347</v>
      </c>
      <c r="D17" s="958"/>
      <c r="E17" s="958"/>
      <c r="F17" s="958"/>
      <c r="G17" s="958"/>
      <c r="H17" s="959"/>
      <c r="I17" s="540">
        <f aca="true" t="shared" si="2" ref="I17:AA17">SUM(I15:I16)</f>
        <v>1050000</v>
      </c>
      <c r="J17" s="540">
        <f t="shared" si="2"/>
        <v>500000</v>
      </c>
      <c r="K17" s="540">
        <f t="shared" si="2"/>
        <v>550000</v>
      </c>
      <c r="L17" s="540">
        <f>SUM(L15:L16)</f>
        <v>0</v>
      </c>
      <c r="M17" s="541">
        <f>SUM(M15:M16)</f>
        <v>0</v>
      </c>
      <c r="N17" s="541">
        <f>SUM(N15:N16)</f>
        <v>0</v>
      </c>
      <c r="O17" s="541">
        <f t="shared" si="2"/>
        <v>0</v>
      </c>
      <c r="P17" s="636"/>
      <c r="Q17" s="542">
        <f t="shared" si="2"/>
        <v>0</v>
      </c>
      <c r="R17" s="543">
        <f t="shared" si="2"/>
        <v>0</v>
      </c>
      <c r="S17" s="540">
        <f t="shared" si="2"/>
        <v>0</v>
      </c>
      <c r="T17" s="575"/>
      <c r="U17" s="575"/>
      <c r="V17" s="575"/>
      <c r="W17" s="575"/>
      <c r="X17" s="575"/>
      <c r="Y17" s="541">
        <f t="shared" si="2"/>
        <v>0</v>
      </c>
      <c r="Z17" s="542">
        <f t="shared" si="2"/>
        <v>0</v>
      </c>
      <c r="AA17" s="543">
        <f t="shared" si="2"/>
        <v>0</v>
      </c>
    </row>
    <row r="18" spans="1:27" s="3" customFormat="1" ht="9.75" customHeight="1" hidden="1" thickBot="1">
      <c r="A18" s="661"/>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row>
    <row r="19" spans="1:27" ht="16.5" customHeight="1" hidden="1" thickBot="1">
      <c r="A19" s="661"/>
      <c r="B19" s="951" t="s">
        <v>110</v>
      </c>
      <c r="C19" s="954" t="s">
        <v>348</v>
      </c>
      <c r="D19" s="955"/>
      <c r="E19" s="956"/>
      <c r="F19" s="954" t="s">
        <v>336</v>
      </c>
      <c r="G19" s="956"/>
      <c r="H19" s="275" t="s">
        <v>627</v>
      </c>
      <c r="I19" s="278">
        <v>820000</v>
      </c>
      <c r="J19" s="278">
        <v>825000</v>
      </c>
      <c r="K19" s="278">
        <v>850000</v>
      </c>
      <c r="L19" s="278">
        <v>0</v>
      </c>
      <c r="M19" s="313">
        <v>0</v>
      </c>
      <c r="N19" s="313">
        <v>0</v>
      </c>
      <c r="O19" s="313">
        <v>0</v>
      </c>
      <c r="P19" s="633"/>
      <c r="Q19" s="319">
        <v>0</v>
      </c>
      <c r="R19" s="527">
        <f>O19-Q19</f>
        <v>0</v>
      </c>
      <c r="S19" s="278">
        <v>0</v>
      </c>
      <c r="T19" s="544"/>
      <c r="U19" s="544"/>
      <c r="V19" s="544"/>
      <c r="W19" s="544"/>
      <c r="X19" s="544"/>
      <c r="Y19" s="313">
        <v>0</v>
      </c>
      <c r="Z19" s="319">
        <v>0</v>
      </c>
      <c r="AA19" s="527">
        <f>Y19-Z19</f>
        <v>0</v>
      </c>
    </row>
    <row r="20" spans="1:27" ht="16.5" customHeight="1" hidden="1" thickBot="1">
      <c r="A20" s="661"/>
      <c r="B20" s="953"/>
      <c r="C20" s="957" t="s">
        <v>347</v>
      </c>
      <c r="D20" s="958"/>
      <c r="E20" s="958"/>
      <c r="F20" s="958"/>
      <c r="G20" s="958"/>
      <c r="H20" s="959"/>
      <c r="I20" s="540">
        <f aca="true" t="shared" si="3" ref="I20:AA20">SUM(I19)</f>
        <v>820000</v>
      </c>
      <c r="J20" s="540">
        <f t="shared" si="3"/>
        <v>825000</v>
      </c>
      <c r="K20" s="540">
        <f t="shared" si="3"/>
        <v>850000</v>
      </c>
      <c r="L20" s="540">
        <f>SUM(L19)</f>
        <v>0</v>
      </c>
      <c r="M20" s="541">
        <f>SUM(M19)</f>
        <v>0</v>
      </c>
      <c r="N20" s="541">
        <f>SUM(N19)</f>
        <v>0</v>
      </c>
      <c r="O20" s="760">
        <f t="shared" si="3"/>
        <v>0</v>
      </c>
      <c r="P20" s="636"/>
      <c r="Q20" s="542">
        <f t="shared" si="3"/>
        <v>0</v>
      </c>
      <c r="R20" s="543">
        <f t="shared" si="3"/>
        <v>0</v>
      </c>
      <c r="S20" s="540">
        <f t="shared" si="3"/>
        <v>0</v>
      </c>
      <c r="T20" s="575"/>
      <c r="U20" s="575"/>
      <c r="V20" s="575"/>
      <c r="W20" s="575"/>
      <c r="X20" s="575"/>
      <c r="Y20" s="541">
        <f t="shared" si="3"/>
        <v>0</v>
      </c>
      <c r="Z20" s="542">
        <f t="shared" si="3"/>
        <v>0</v>
      </c>
      <c r="AA20" s="543">
        <f t="shared" si="3"/>
        <v>0</v>
      </c>
    </row>
    <row r="21" spans="1:27" ht="16.5" customHeight="1" thickBot="1">
      <c r="A21" s="1009" t="s">
        <v>108</v>
      </c>
      <c r="B21" s="1010" t="s">
        <v>234</v>
      </c>
      <c r="C21" s="955" t="s">
        <v>342</v>
      </c>
      <c r="D21" s="955"/>
      <c r="E21" s="956"/>
      <c r="F21" s="954" t="s">
        <v>336</v>
      </c>
      <c r="G21" s="956"/>
      <c r="H21" s="275" t="s">
        <v>542</v>
      </c>
      <c r="I21" s="278">
        <f>I7+I15</f>
        <v>1350000</v>
      </c>
      <c r="J21" s="278">
        <v>840000</v>
      </c>
      <c r="K21" s="278">
        <v>660000</v>
      </c>
      <c r="L21" s="278">
        <v>300000</v>
      </c>
      <c r="M21" s="544">
        <v>1000000</v>
      </c>
      <c r="N21" s="544">
        <v>700000</v>
      </c>
      <c r="O21" s="761">
        <v>2000000</v>
      </c>
      <c r="P21" s="391"/>
      <c r="Q21" s="319"/>
      <c r="R21" s="527">
        <f>P21-Q21</f>
        <v>0</v>
      </c>
      <c r="S21" s="278">
        <f>S7+S15</f>
        <v>0</v>
      </c>
      <c r="T21" s="544"/>
      <c r="U21" s="544"/>
      <c r="V21" s="544"/>
      <c r="W21" s="544"/>
      <c r="X21" s="544"/>
      <c r="Y21" s="544">
        <f>Y7+Y15</f>
        <v>0</v>
      </c>
      <c r="Z21" s="319">
        <f>Z7+Z15</f>
        <v>0</v>
      </c>
      <c r="AA21" s="527">
        <f>Y21-Z21</f>
        <v>0</v>
      </c>
    </row>
    <row r="22" spans="1:27" ht="16.5" customHeight="1" thickBot="1">
      <c r="A22" s="1009"/>
      <c r="B22" s="1011"/>
      <c r="C22" s="943" t="s">
        <v>343</v>
      </c>
      <c r="D22" s="943"/>
      <c r="E22" s="944"/>
      <c r="F22" s="943" t="s">
        <v>753</v>
      </c>
      <c r="G22" s="944"/>
      <c r="H22" s="268" t="s">
        <v>487</v>
      </c>
      <c r="I22" s="268">
        <f aca="true" t="shared" si="4" ref="I22:O24">I8</f>
        <v>50000</v>
      </c>
      <c r="J22" s="268">
        <f t="shared" si="4"/>
        <v>0</v>
      </c>
      <c r="K22" s="268">
        <f t="shared" si="4"/>
        <v>0</v>
      </c>
      <c r="L22" s="268">
        <f t="shared" si="4"/>
        <v>0</v>
      </c>
      <c r="M22" s="545">
        <f t="shared" si="4"/>
        <v>0</v>
      </c>
      <c r="N22" s="545">
        <f t="shared" si="4"/>
        <v>0</v>
      </c>
      <c r="O22" s="329">
        <f t="shared" si="4"/>
        <v>0</v>
      </c>
      <c r="P22" s="762"/>
      <c r="Q22" s="320">
        <f>Q8</f>
        <v>0</v>
      </c>
      <c r="R22" s="527">
        <f aca="true" t="shared" si="5" ref="R22:R27">P22-Q22</f>
        <v>0</v>
      </c>
      <c r="S22" s="268">
        <f>S8</f>
        <v>0</v>
      </c>
      <c r="T22" s="545"/>
      <c r="U22" s="545"/>
      <c r="V22" s="545"/>
      <c r="W22" s="545"/>
      <c r="X22" s="545"/>
      <c r="Y22" s="545">
        <f aca="true" t="shared" si="6" ref="Y22:Z24">Y8</f>
        <v>0</v>
      </c>
      <c r="Z22" s="320">
        <f t="shared" si="6"/>
        <v>0</v>
      </c>
      <c r="AA22" s="528">
        <f>Y22-Z22</f>
        <v>0</v>
      </c>
    </row>
    <row r="23" spans="1:27" ht="16.5" customHeight="1" thickBot="1">
      <c r="A23" s="1009"/>
      <c r="B23" s="1011"/>
      <c r="C23" s="946"/>
      <c r="D23" s="946"/>
      <c r="E23" s="947"/>
      <c r="F23" s="946"/>
      <c r="G23" s="947"/>
      <c r="H23" s="269" t="s">
        <v>491</v>
      </c>
      <c r="I23" s="288">
        <f>I9</f>
        <v>0</v>
      </c>
      <c r="J23" s="288">
        <v>30000</v>
      </c>
      <c r="K23" s="288">
        <f t="shared" si="4"/>
        <v>0</v>
      </c>
      <c r="L23" s="288">
        <f t="shared" si="4"/>
        <v>0</v>
      </c>
      <c r="M23" s="546">
        <f t="shared" si="4"/>
        <v>0</v>
      </c>
      <c r="N23" s="546">
        <f t="shared" si="4"/>
        <v>0</v>
      </c>
      <c r="O23" s="329">
        <f t="shared" si="4"/>
        <v>0</v>
      </c>
      <c r="P23" s="763"/>
      <c r="Q23" s="329">
        <f>Q9</f>
        <v>0</v>
      </c>
      <c r="R23" s="527">
        <f t="shared" si="5"/>
        <v>0</v>
      </c>
      <c r="S23" s="288">
        <f>S9</f>
        <v>0</v>
      </c>
      <c r="T23" s="546"/>
      <c r="U23" s="546"/>
      <c r="V23" s="546"/>
      <c r="W23" s="546"/>
      <c r="X23" s="546"/>
      <c r="Y23" s="546">
        <f t="shared" si="6"/>
        <v>0</v>
      </c>
      <c r="Z23" s="329">
        <f t="shared" si="6"/>
        <v>0</v>
      </c>
      <c r="AA23" s="529">
        <f>Y23-Z23</f>
        <v>0</v>
      </c>
    </row>
    <row r="24" spans="1:27" ht="16.5" customHeight="1" thickBot="1">
      <c r="A24" s="1009"/>
      <c r="B24" s="1011"/>
      <c r="C24" s="946"/>
      <c r="D24" s="946"/>
      <c r="E24" s="947"/>
      <c r="F24" s="946"/>
      <c r="G24" s="947"/>
      <c r="H24" s="279" t="s">
        <v>380</v>
      </c>
      <c r="I24" s="279">
        <f>I10</f>
        <v>0</v>
      </c>
      <c r="J24" s="279">
        <v>30000</v>
      </c>
      <c r="K24" s="279">
        <f t="shared" si="4"/>
        <v>0</v>
      </c>
      <c r="L24" s="279">
        <f t="shared" si="4"/>
        <v>0</v>
      </c>
      <c r="M24" s="547">
        <f t="shared" si="4"/>
        <v>0</v>
      </c>
      <c r="N24" s="547">
        <f t="shared" si="4"/>
        <v>0</v>
      </c>
      <c r="O24" s="329">
        <f t="shared" si="4"/>
        <v>0</v>
      </c>
      <c r="P24" s="272"/>
      <c r="Q24" s="322">
        <f>Q10</f>
        <v>0</v>
      </c>
      <c r="R24" s="527">
        <f t="shared" si="5"/>
        <v>0</v>
      </c>
      <c r="S24" s="279">
        <f>S10</f>
        <v>0</v>
      </c>
      <c r="T24" s="547"/>
      <c r="U24" s="547"/>
      <c r="V24" s="547"/>
      <c r="W24" s="547"/>
      <c r="X24" s="547"/>
      <c r="Y24" s="547">
        <f t="shared" si="6"/>
        <v>0</v>
      </c>
      <c r="Z24" s="322">
        <f t="shared" si="6"/>
        <v>0</v>
      </c>
      <c r="AA24" s="530">
        <f>Y24-Z24</f>
        <v>0</v>
      </c>
    </row>
    <row r="25" spans="1:27" ht="16.5" customHeight="1" thickBot="1">
      <c r="A25" s="1009"/>
      <c r="B25" s="1011"/>
      <c r="C25" s="946"/>
      <c r="D25" s="946"/>
      <c r="E25" s="947"/>
      <c r="F25" s="1013"/>
      <c r="G25" s="897"/>
      <c r="H25" s="273" t="s">
        <v>495</v>
      </c>
      <c r="I25" s="273">
        <f>I11+I16</f>
        <v>2156000</v>
      </c>
      <c r="J25" s="273">
        <v>1000000</v>
      </c>
      <c r="K25" s="273">
        <v>1990000</v>
      </c>
      <c r="L25" s="273">
        <v>3000000</v>
      </c>
      <c r="M25" s="548">
        <v>2500000</v>
      </c>
      <c r="N25" s="548">
        <v>3150000</v>
      </c>
      <c r="O25" s="329">
        <v>2020000</v>
      </c>
      <c r="P25" s="764"/>
      <c r="Q25" s="323">
        <f>Q11+Q16</f>
        <v>0</v>
      </c>
      <c r="R25" s="527">
        <f t="shared" si="5"/>
        <v>0</v>
      </c>
      <c r="S25" s="273">
        <f>S11+S16</f>
        <v>0</v>
      </c>
      <c r="T25" s="548"/>
      <c r="U25" s="548"/>
      <c r="V25" s="548"/>
      <c r="W25" s="548"/>
      <c r="X25" s="548"/>
      <c r="Y25" s="548">
        <f>Y11+Y16</f>
        <v>0</v>
      </c>
      <c r="Z25" s="323">
        <f>Z11+Z16</f>
        <v>0</v>
      </c>
      <c r="AA25" s="531">
        <f>Y25-Z25</f>
        <v>0</v>
      </c>
    </row>
    <row r="26" spans="1:27" ht="16.5" customHeight="1" thickBot="1">
      <c r="A26" s="1009"/>
      <c r="B26" s="1011"/>
      <c r="C26" s="946"/>
      <c r="D26" s="946"/>
      <c r="E26" s="947"/>
      <c r="F26" s="1014" t="s">
        <v>345</v>
      </c>
      <c r="G26" s="1015"/>
      <c r="H26" s="1016"/>
      <c r="I26" s="270">
        <f aca="true" t="shared" si="7" ref="I26:AA26">SUM(I22:I25)</f>
        <v>2206000</v>
      </c>
      <c r="J26" s="270">
        <f t="shared" si="7"/>
        <v>1060000</v>
      </c>
      <c r="K26" s="270">
        <f t="shared" si="7"/>
        <v>1990000</v>
      </c>
      <c r="L26" s="270">
        <f>SUM(L22:L25)</f>
        <v>3000000</v>
      </c>
      <c r="M26" s="535">
        <f>SUM(M22:M25)</f>
        <v>2500000</v>
      </c>
      <c r="N26" s="535">
        <f>SUM(N22:N25)</f>
        <v>3150000</v>
      </c>
      <c r="O26" s="765">
        <f t="shared" si="7"/>
        <v>2020000</v>
      </c>
      <c r="P26" s="766"/>
      <c r="Q26" s="324">
        <f t="shared" si="7"/>
        <v>0</v>
      </c>
      <c r="R26" s="532">
        <f>SUM(R22:R25)</f>
        <v>0</v>
      </c>
      <c r="S26" s="270">
        <f t="shared" si="7"/>
        <v>0</v>
      </c>
      <c r="T26" s="535"/>
      <c r="U26" s="535"/>
      <c r="V26" s="535"/>
      <c r="W26" s="535"/>
      <c r="X26" s="535"/>
      <c r="Y26" s="535">
        <f t="shared" si="7"/>
        <v>0</v>
      </c>
      <c r="Z26" s="324">
        <f t="shared" si="7"/>
        <v>0</v>
      </c>
      <c r="AA26" s="532">
        <f t="shared" si="7"/>
        <v>0</v>
      </c>
    </row>
    <row r="27" spans="1:27" ht="16.5" customHeight="1" thickBot="1">
      <c r="A27" s="1009"/>
      <c r="B27" s="1011"/>
      <c r="C27" s="955" t="s">
        <v>348</v>
      </c>
      <c r="D27" s="955"/>
      <c r="E27" s="956"/>
      <c r="F27" s="954" t="s">
        <v>336</v>
      </c>
      <c r="G27" s="956"/>
      <c r="H27" s="275" t="s">
        <v>627</v>
      </c>
      <c r="I27" s="278">
        <f>I19</f>
        <v>820000</v>
      </c>
      <c r="J27" s="278">
        <v>825000</v>
      </c>
      <c r="K27" s="278">
        <v>850000</v>
      </c>
      <c r="L27" s="278">
        <v>400000</v>
      </c>
      <c r="M27" s="544">
        <v>1000000</v>
      </c>
      <c r="N27" s="544">
        <v>1000000</v>
      </c>
      <c r="O27" s="544">
        <v>2500000</v>
      </c>
      <c r="P27" s="391"/>
      <c r="Q27" s="319">
        <f>Q19</f>
        <v>0</v>
      </c>
      <c r="R27" s="527">
        <f t="shared" si="5"/>
        <v>0</v>
      </c>
      <c r="S27" s="278">
        <f>S19</f>
        <v>0</v>
      </c>
      <c r="T27" s="544"/>
      <c r="U27" s="544"/>
      <c r="V27" s="544"/>
      <c r="W27" s="544"/>
      <c r="X27" s="544"/>
      <c r="Y27" s="544">
        <f>Y19</f>
        <v>0</v>
      </c>
      <c r="Z27" s="319">
        <f>Z19</f>
        <v>0</v>
      </c>
      <c r="AA27" s="527">
        <f>Y27-Z27</f>
        <v>0</v>
      </c>
    </row>
    <row r="28" spans="1:27" s="3" customFormat="1" ht="16.5" customHeight="1" thickBot="1">
      <c r="A28" s="755"/>
      <c r="B28" s="1012"/>
      <c r="C28" s="963" t="s">
        <v>347</v>
      </c>
      <c r="D28" s="964"/>
      <c r="E28" s="964"/>
      <c r="F28" s="964"/>
      <c r="G28" s="964"/>
      <c r="H28" s="965"/>
      <c r="I28" s="276">
        <f aca="true" t="shared" si="8" ref="I28:AA28">I21+I26+I27</f>
        <v>4376000</v>
      </c>
      <c r="J28" s="276">
        <f t="shared" si="8"/>
        <v>2725000</v>
      </c>
      <c r="K28" s="276">
        <f t="shared" si="8"/>
        <v>3500000</v>
      </c>
      <c r="L28" s="276">
        <f>L21+L26+L27</f>
        <v>3700000</v>
      </c>
      <c r="M28" s="534">
        <f>M21+M26+M27</f>
        <v>4500000</v>
      </c>
      <c r="N28" s="534">
        <f>N21+N26+N27</f>
        <v>4850000</v>
      </c>
      <c r="O28" s="534">
        <f t="shared" si="8"/>
        <v>6520000</v>
      </c>
      <c r="P28" s="767"/>
      <c r="Q28" s="327">
        <f t="shared" si="8"/>
        <v>0</v>
      </c>
      <c r="R28" s="533">
        <f t="shared" si="8"/>
        <v>0</v>
      </c>
      <c r="S28" s="276">
        <f t="shared" si="8"/>
        <v>0</v>
      </c>
      <c r="T28" s="534"/>
      <c r="U28" s="534"/>
      <c r="V28" s="534"/>
      <c r="W28" s="534"/>
      <c r="X28" s="534"/>
      <c r="Y28" s="534">
        <f t="shared" si="8"/>
        <v>0</v>
      </c>
      <c r="Z28" s="327">
        <f t="shared" si="8"/>
        <v>0</v>
      </c>
      <c r="AA28" s="533">
        <f t="shared" si="8"/>
        <v>0</v>
      </c>
    </row>
    <row r="29" spans="1:27" s="3" customFormat="1" ht="12.75" customHeight="1" thickBot="1">
      <c r="A29" s="271"/>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row>
    <row r="30" spans="1:27" ht="16.5" customHeight="1" thickBot="1">
      <c r="A30" s="810" t="s">
        <v>791</v>
      </c>
      <c r="B30" s="811"/>
      <c r="C30" s="954" t="s">
        <v>344</v>
      </c>
      <c r="D30" s="955"/>
      <c r="E30" s="956"/>
      <c r="F30" s="954" t="s">
        <v>336</v>
      </c>
      <c r="G30" s="956"/>
      <c r="H30" s="275" t="s">
        <v>542</v>
      </c>
      <c r="I30" s="278">
        <v>10000</v>
      </c>
      <c r="J30" s="278">
        <v>10000</v>
      </c>
      <c r="K30" s="278">
        <v>0</v>
      </c>
      <c r="L30" s="278">
        <v>0</v>
      </c>
      <c r="M30" s="313">
        <v>0</v>
      </c>
      <c r="N30" s="313">
        <v>0</v>
      </c>
      <c r="O30" s="313">
        <v>0</v>
      </c>
      <c r="P30" s="633"/>
      <c r="Q30" s="319">
        <v>0</v>
      </c>
      <c r="R30" s="527">
        <f>O30-Q30</f>
        <v>0</v>
      </c>
      <c r="S30" s="278">
        <v>0</v>
      </c>
      <c r="T30" s="544"/>
      <c r="U30" s="544"/>
      <c r="V30" s="544"/>
      <c r="W30" s="544"/>
      <c r="X30" s="544"/>
      <c r="Y30" s="313">
        <v>0</v>
      </c>
      <c r="Z30" s="319">
        <v>0</v>
      </c>
      <c r="AA30" s="527">
        <f>Y30-Z30</f>
        <v>0</v>
      </c>
    </row>
    <row r="31" spans="1:27" ht="16.5" customHeight="1" thickBot="1">
      <c r="A31" s="914"/>
      <c r="B31" s="897"/>
      <c r="C31" s="963" t="s">
        <v>347</v>
      </c>
      <c r="D31" s="964"/>
      <c r="E31" s="964"/>
      <c r="F31" s="964"/>
      <c r="G31" s="964"/>
      <c r="H31" s="965"/>
      <c r="I31" s="276">
        <f aca="true" t="shared" si="9" ref="I31:AA31">SUM(I30)</f>
        <v>10000</v>
      </c>
      <c r="J31" s="276">
        <f t="shared" si="9"/>
        <v>10000</v>
      </c>
      <c r="K31" s="276">
        <f t="shared" si="9"/>
        <v>0</v>
      </c>
      <c r="L31" s="276">
        <f>SUM(L30)</f>
        <v>0</v>
      </c>
      <c r="M31" s="326">
        <f>SUM(M30)</f>
        <v>0</v>
      </c>
      <c r="N31" s="326">
        <f>SUM(N30)</f>
        <v>0</v>
      </c>
      <c r="O31" s="326">
        <f t="shared" si="9"/>
        <v>0</v>
      </c>
      <c r="P31" s="637"/>
      <c r="Q31" s="327">
        <f t="shared" si="9"/>
        <v>0</v>
      </c>
      <c r="R31" s="533">
        <f t="shared" si="9"/>
        <v>0</v>
      </c>
      <c r="S31" s="276">
        <f t="shared" si="9"/>
        <v>0</v>
      </c>
      <c r="T31" s="534"/>
      <c r="U31" s="534"/>
      <c r="V31" s="534"/>
      <c r="W31" s="534"/>
      <c r="X31" s="534"/>
      <c r="Y31" s="326">
        <f t="shared" si="9"/>
        <v>0</v>
      </c>
      <c r="Z31" s="327">
        <f t="shared" si="9"/>
        <v>0</v>
      </c>
      <c r="AA31" s="533">
        <f t="shared" si="9"/>
        <v>0</v>
      </c>
    </row>
    <row r="32" spans="1:27" s="3" customFormat="1" ht="12.75" customHeight="1" thickBot="1">
      <c r="A32" s="271"/>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row>
    <row r="33" spans="1:27" ht="16.5" customHeight="1" thickBot="1">
      <c r="A33" s="810" t="s">
        <v>634</v>
      </c>
      <c r="B33" s="811"/>
      <c r="C33" s="954" t="s">
        <v>344</v>
      </c>
      <c r="D33" s="955"/>
      <c r="E33" s="956"/>
      <c r="F33" s="954" t="s">
        <v>336</v>
      </c>
      <c r="G33" s="956"/>
      <c r="H33" s="275" t="s">
        <v>542</v>
      </c>
      <c r="I33" s="278">
        <v>175000</v>
      </c>
      <c r="J33" s="278">
        <v>125000</v>
      </c>
      <c r="K33" s="278">
        <v>150000</v>
      </c>
      <c r="L33" s="278">
        <v>100000</v>
      </c>
      <c r="M33" s="313">
        <v>100000</v>
      </c>
      <c r="N33" s="313">
        <v>100000</v>
      </c>
      <c r="O33" s="313">
        <v>100000</v>
      </c>
      <c r="P33" s="633"/>
      <c r="Q33" s="319">
        <v>0</v>
      </c>
      <c r="R33" s="527">
        <f>P33-Q33</f>
        <v>0</v>
      </c>
      <c r="S33" s="278">
        <v>0</v>
      </c>
      <c r="T33" s="544"/>
      <c r="U33" s="544"/>
      <c r="V33" s="544"/>
      <c r="W33" s="544"/>
      <c r="X33" s="544"/>
      <c r="Y33" s="313">
        <v>0</v>
      </c>
      <c r="Z33" s="319">
        <v>0</v>
      </c>
      <c r="AA33" s="527">
        <f>Y33-Z33</f>
        <v>0</v>
      </c>
    </row>
    <row r="34" spans="1:27" ht="16.5" customHeight="1" thickBot="1">
      <c r="A34" s="914"/>
      <c r="B34" s="897"/>
      <c r="C34" s="963" t="s">
        <v>347</v>
      </c>
      <c r="D34" s="964"/>
      <c r="E34" s="964"/>
      <c r="F34" s="964"/>
      <c r="G34" s="964"/>
      <c r="H34" s="965"/>
      <c r="I34" s="276">
        <f aca="true" t="shared" si="10" ref="I34:AA34">SUM(I33)</f>
        <v>175000</v>
      </c>
      <c r="J34" s="276">
        <f t="shared" si="10"/>
        <v>125000</v>
      </c>
      <c r="K34" s="276">
        <f t="shared" si="10"/>
        <v>150000</v>
      </c>
      <c r="L34" s="276">
        <f>SUM(L33)</f>
        <v>100000</v>
      </c>
      <c r="M34" s="276">
        <f>SUM(M33)</f>
        <v>100000</v>
      </c>
      <c r="N34" s="276">
        <f>SUM(N33)</f>
        <v>100000</v>
      </c>
      <c r="O34" s="276">
        <f t="shared" si="10"/>
        <v>100000</v>
      </c>
      <c r="P34" s="276"/>
      <c r="Q34" s="276">
        <f t="shared" si="10"/>
        <v>0</v>
      </c>
      <c r="R34" s="534">
        <f t="shared" si="10"/>
        <v>0</v>
      </c>
      <c r="S34" s="276">
        <f t="shared" si="10"/>
        <v>0</v>
      </c>
      <c r="T34" s="276"/>
      <c r="U34" s="276"/>
      <c r="V34" s="276"/>
      <c r="W34" s="276"/>
      <c r="X34" s="276"/>
      <c r="Y34" s="276">
        <f t="shared" si="10"/>
        <v>0</v>
      </c>
      <c r="Z34" s="276">
        <f t="shared" si="10"/>
        <v>0</v>
      </c>
      <c r="AA34" s="534">
        <f t="shared" si="10"/>
        <v>0</v>
      </c>
    </row>
    <row r="35" spans="1:27" s="3" customFormat="1" ht="12.75" customHeight="1" thickBot="1">
      <c r="A35" s="271"/>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row>
    <row r="36" spans="1:27" ht="16.5" customHeight="1" thickBot="1">
      <c r="A36" s="810" t="s">
        <v>921</v>
      </c>
      <c r="B36" s="893"/>
      <c r="C36" s="954" t="s">
        <v>344</v>
      </c>
      <c r="D36" s="955"/>
      <c r="E36" s="956"/>
      <c r="F36" s="954" t="s">
        <v>336</v>
      </c>
      <c r="G36" s="956"/>
      <c r="H36" s="275" t="s">
        <v>542</v>
      </c>
      <c r="I36" s="278">
        <v>10068000</v>
      </c>
      <c r="J36" s="278">
        <v>9550000</v>
      </c>
      <c r="K36" s="278">
        <v>7450000</v>
      </c>
      <c r="L36" s="278">
        <v>11000000</v>
      </c>
      <c r="M36" s="313">
        <v>10600000</v>
      </c>
      <c r="N36" s="313">
        <v>11950000</v>
      </c>
      <c r="O36" s="313">
        <v>14280000</v>
      </c>
      <c r="P36" s="633"/>
      <c r="Q36" s="319">
        <v>0</v>
      </c>
      <c r="R36" s="527">
        <f>P36-Q36</f>
        <v>0</v>
      </c>
      <c r="S36" s="278">
        <v>0</v>
      </c>
      <c r="T36" s="544"/>
      <c r="U36" s="544"/>
      <c r="V36" s="544"/>
      <c r="W36" s="544"/>
      <c r="X36" s="544"/>
      <c r="Y36" s="313">
        <v>0</v>
      </c>
      <c r="Z36" s="319">
        <v>0</v>
      </c>
      <c r="AA36" s="527">
        <f>Y36-Z36</f>
        <v>0</v>
      </c>
    </row>
    <row r="37" spans="1:27" ht="16.5" customHeight="1" thickBot="1">
      <c r="A37" s="913"/>
      <c r="B37" s="895"/>
      <c r="C37" s="966" t="s">
        <v>343</v>
      </c>
      <c r="D37" s="967"/>
      <c r="E37" s="968"/>
      <c r="F37" s="969" t="s">
        <v>753</v>
      </c>
      <c r="G37" s="970"/>
      <c r="H37" s="275" t="s">
        <v>495</v>
      </c>
      <c r="I37" s="278">
        <v>1000000</v>
      </c>
      <c r="J37" s="278">
        <v>4090000</v>
      </c>
      <c r="K37" s="278">
        <v>4000000</v>
      </c>
      <c r="L37" s="278">
        <v>0</v>
      </c>
      <c r="M37" s="313">
        <v>500000</v>
      </c>
      <c r="N37" s="313">
        <v>0</v>
      </c>
      <c r="O37" s="313">
        <v>0</v>
      </c>
      <c r="P37" s="633"/>
      <c r="Q37" s="319">
        <v>0</v>
      </c>
      <c r="R37" s="527">
        <f>O37-Q37</f>
        <v>0</v>
      </c>
      <c r="S37" s="278">
        <v>0</v>
      </c>
      <c r="T37" s="544"/>
      <c r="U37" s="544"/>
      <c r="V37" s="544"/>
      <c r="W37" s="544"/>
      <c r="X37" s="544"/>
      <c r="Y37" s="313">
        <v>0</v>
      </c>
      <c r="Z37" s="319">
        <v>0</v>
      </c>
      <c r="AA37" s="527">
        <f>Y37-Z37</f>
        <v>0</v>
      </c>
    </row>
    <row r="38" spans="1:27" ht="16.5" customHeight="1" thickBot="1">
      <c r="A38" s="914"/>
      <c r="B38" s="897"/>
      <c r="C38" s="963" t="s">
        <v>347</v>
      </c>
      <c r="D38" s="964"/>
      <c r="E38" s="964"/>
      <c r="F38" s="964"/>
      <c r="G38" s="964"/>
      <c r="H38" s="965"/>
      <c r="I38" s="276">
        <f aca="true" t="shared" si="11" ref="I38:AA38">SUM(I36:I37)</f>
        <v>11068000</v>
      </c>
      <c r="J38" s="276">
        <f t="shared" si="11"/>
        <v>13640000</v>
      </c>
      <c r="K38" s="276">
        <f t="shared" si="11"/>
        <v>11450000</v>
      </c>
      <c r="L38" s="276">
        <f>SUM(L36:L37)</f>
        <v>11000000</v>
      </c>
      <c r="M38" s="276">
        <f>SUM(M36:M37)</f>
        <v>11100000</v>
      </c>
      <c r="N38" s="276">
        <f>SUM(N36:N37)</f>
        <v>11950000</v>
      </c>
      <c r="O38" s="276">
        <f t="shared" si="11"/>
        <v>14280000</v>
      </c>
      <c r="P38" s="276"/>
      <c r="Q38" s="276">
        <f t="shared" si="11"/>
        <v>0</v>
      </c>
      <c r="R38" s="534">
        <f t="shared" si="11"/>
        <v>0</v>
      </c>
      <c r="S38" s="276">
        <f t="shared" si="11"/>
        <v>0</v>
      </c>
      <c r="T38" s="276"/>
      <c r="U38" s="276"/>
      <c r="V38" s="276"/>
      <c r="W38" s="276"/>
      <c r="X38" s="276"/>
      <c r="Y38" s="276">
        <f t="shared" si="11"/>
        <v>0</v>
      </c>
      <c r="Z38" s="276">
        <f t="shared" si="11"/>
        <v>0</v>
      </c>
      <c r="AA38" s="534">
        <f t="shared" si="11"/>
        <v>0</v>
      </c>
    </row>
    <row r="39" spans="1:27" s="3" customFormat="1" ht="12.75" customHeight="1" thickBot="1">
      <c r="A39" s="271"/>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row>
    <row r="40" spans="1:27" ht="16.5" customHeight="1" thickBot="1">
      <c r="A40" s="810" t="s">
        <v>105</v>
      </c>
      <c r="B40" s="811"/>
      <c r="C40" s="954" t="s">
        <v>344</v>
      </c>
      <c r="D40" s="955"/>
      <c r="E40" s="956"/>
      <c r="F40" s="954" t="s">
        <v>336</v>
      </c>
      <c r="G40" s="956"/>
      <c r="H40" s="275" t="s">
        <v>542</v>
      </c>
      <c r="I40" s="278">
        <v>820000</v>
      </c>
      <c r="J40" s="278">
        <v>600000</v>
      </c>
      <c r="K40" s="278">
        <v>2000000</v>
      </c>
      <c r="L40" s="278">
        <v>300000</v>
      </c>
      <c r="M40" s="313">
        <v>300000</v>
      </c>
      <c r="N40" s="313">
        <v>100000</v>
      </c>
      <c r="O40" s="313">
        <v>100000</v>
      </c>
      <c r="P40" s="633"/>
      <c r="Q40" s="319">
        <v>0</v>
      </c>
      <c r="R40" s="527">
        <f>P40-Q40</f>
        <v>0</v>
      </c>
      <c r="S40" s="278">
        <v>0</v>
      </c>
      <c r="T40" s="544"/>
      <c r="U40" s="544"/>
      <c r="V40" s="544"/>
      <c r="W40" s="544"/>
      <c r="X40" s="544"/>
      <c r="Y40" s="313">
        <v>0</v>
      </c>
      <c r="Z40" s="319">
        <v>0</v>
      </c>
      <c r="AA40" s="527">
        <f>Y40-Z40</f>
        <v>0</v>
      </c>
    </row>
    <row r="41" spans="1:27" ht="16.5" customHeight="1" thickBot="1">
      <c r="A41" s="914"/>
      <c r="B41" s="897"/>
      <c r="C41" s="963" t="s">
        <v>347</v>
      </c>
      <c r="D41" s="964"/>
      <c r="E41" s="964"/>
      <c r="F41" s="964"/>
      <c r="G41" s="964"/>
      <c r="H41" s="965"/>
      <c r="I41" s="276">
        <f aca="true" t="shared" si="12" ref="I41:AA41">SUM(I40)</f>
        <v>820000</v>
      </c>
      <c r="J41" s="276">
        <f t="shared" si="12"/>
        <v>600000</v>
      </c>
      <c r="K41" s="276">
        <f t="shared" si="12"/>
        <v>2000000</v>
      </c>
      <c r="L41" s="276">
        <f>SUM(L40)</f>
        <v>300000</v>
      </c>
      <c r="M41" s="276">
        <f>SUM(M40)</f>
        <v>300000</v>
      </c>
      <c r="N41" s="276">
        <f>SUM(N40)</f>
        <v>100000</v>
      </c>
      <c r="O41" s="276">
        <f t="shared" si="12"/>
        <v>100000</v>
      </c>
      <c r="P41" s="276"/>
      <c r="Q41" s="276">
        <f t="shared" si="12"/>
        <v>0</v>
      </c>
      <c r="R41" s="534">
        <f t="shared" si="12"/>
        <v>0</v>
      </c>
      <c r="S41" s="276">
        <f t="shared" si="12"/>
        <v>0</v>
      </c>
      <c r="T41" s="276"/>
      <c r="U41" s="276"/>
      <c r="V41" s="276"/>
      <c r="W41" s="276"/>
      <c r="X41" s="276"/>
      <c r="Y41" s="276">
        <f t="shared" si="12"/>
        <v>0</v>
      </c>
      <c r="Z41" s="276">
        <f t="shared" si="12"/>
        <v>0</v>
      </c>
      <c r="AA41" s="534">
        <f t="shared" si="12"/>
        <v>0</v>
      </c>
    </row>
    <row r="42" spans="1:27" s="3" customFormat="1" ht="12.75" customHeight="1" thickBot="1">
      <c r="A42" s="271"/>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row>
    <row r="43" spans="1:27" ht="16.5" customHeight="1" thickBot="1">
      <c r="A43" s="810" t="s">
        <v>633</v>
      </c>
      <c r="B43" s="893"/>
      <c r="C43" s="954" t="s">
        <v>344</v>
      </c>
      <c r="D43" s="955"/>
      <c r="E43" s="956"/>
      <c r="F43" s="954" t="s">
        <v>336</v>
      </c>
      <c r="G43" s="956"/>
      <c r="H43" s="275" t="s">
        <v>542</v>
      </c>
      <c r="I43" s="278">
        <v>1400000</v>
      </c>
      <c r="J43" s="278">
        <v>900000</v>
      </c>
      <c r="K43" s="278">
        <v>900000</v>
      </c>
      <c r="L43" s="278">
        <v>900000</v>
      </c>
      <c r="M43" s="313">
        <v>1000000</v>
      </c>
      <c r="N43" s="313">
        <v>1000000</v>
      </c>
      <c r="O43" s="313">
        <v>1500000</v>
      </c>
      <c r="P43" s="633"/>
      <c r="Q43" s="319">
        <v>0</v>
      </c>
      <c r="R43" s="527">
        <f>P43-Q43</f>
        <v>0</v>
      </c>
      <c r="S43" s="278">
        <v>0</v>
      </c>
      <c r="T43" s="544"/>
      <c r="U43" s="544"/>
      <c r="V43" s="544"/>
      <c r="W43" s="544"/>
      <c r="X43" s="544"/>
      <c r="Y43" s="313">
        <v>0</v>
      </c>
      <c r="Z43" s="319">
        <v>0</v>
      </c>
      <c r="AA43" s="527">
        <f>Y43-Z43</f>
        <v>0</v>
      </c>
    </row>
    <row r="44" spans="1:27" ht="16.5" customHeight="1" thickBot="1">
      <c r="A44" s="913"/>
      <c r="B44" s="895"/>
      <c r="C44" s="966" t="s">
        <v>343</v>
      </c>
      <c r="D44" s="967"/>
      <c r="E44" s="968"/>
      <c r="F44" s="969" t="s">
        <v>753</v>
      </c>
      <c r="G44" s="970"/>
      <c r="H44" s="275" t="s">
        <v>495</v>
      </c>
      <c r="I44" s="278">
        <v>261000</v>
      </c>
      <c r="J44" s="278">
        <v>0</v>
      </c>
      <c r="K44" s="278">
        <v>0</v>
      </c>
      <c r="L44" s="278">
        <v>0</v>
      </c>
      <c r="M44" s="313">
        <v>0</v>
      </c>
      <c r="N44" s="313">
        <v>0</v>
      </c>
      <c r="O44" s="313">
        <v>0</v>
      </c>
      <c r="P44" s="633"/>
      <c r="Q44" s="319">
        <v>0</v>
      </c>
      <c r="R44" s="527">
        <f>O44-Q44</f>
        <v>0</v>
      </c>
      <c r="S44" s="278">
        <v>0</v>
      </c>
      <c r="T44" s="544"/>
      <c r="U44" s="544"/>
      <c r="V44" s="544"/>
      <c r="W44" s="544"/>
      <c r="X44" s="544"/>
      <c r="Y44" s="313">
        <v>0</v>
      </c>
      <c r="Z44" s="319">
        <v>0</v>
      </c>
      <c r="AA44" s="527">
        <f>Y44-Z44</f>
        <v>0</v>
      </c>
    </row>
    <row r="45" spans="1:27" ht="16.5" customHeight="1" thickBot="1">
      <c r="A45" s="914"/>
      <c r="B45" s="897"/>
      <c r="C45" s="963" t="s">
        <v>347</v>
      </c>
      <c r="D45" s="964"/>
      <c r="E45" s="964"/>
      <c r="F45" s="964"/>
      <c r="G45" s="964"/>
      <c r="H45" s="965"/>
      <c r="I45" s="276">
        <f aca="true" t="shared" si="13" ref="I45:AA45">SUM(I43:I44)</f>
        <v>1661000</v>
      </c>
      <c r="J45" s="276">
        <f t="shared" si="13"/>
        <v>900000</v>
      </c>
      <c r="K45" s="276">
        <f t="shared" si="13"/>
        <v>900000</v>
      </c>
      <c r="L45" s="276">
        <f>SUM(L43:L44)</f>
        <v>900000</v>
      </c>
      <c r="M45" s="276">
        <f>SUM(M43:M44)</f>
        <v>1000000</v>
      </c>
      <c r="N45" s="276">
        <f>SUM(N43:N44)</f>
        <v>1000000</v>
      </c>
      <c r="O45" s="276">
        <f t="shared" si="13"/>
        <v>1500000</v>
      </c>
      <c r="P45" s="276"/>
      <c r="Q45" s="276">
        <f t="shared" si="13"/>
        <v>0</v>
      </c>
      <c r="R45" s="534">
        <f t="shared" si="13"/>
        <v>0</v>
      </c>
      <c r="S45" s="276">
        <f t="shared" si="13"/>
        <v>0</v>
      </c>
      <c r="T45" s="276"/>
      <c r="U45" s="276"/>
      <c r="V45" s="276"/>
      <c r="W45" s="276"/>
      <c r="X45" s="276"/>
      <c r="Y45" s="276">
        <f t="shared" si="13"/>
        <v>0</v>
      </c>
      <c r="Z45" s="276">
        <f t="shared" si="13"/>
        <v>0</v>
      </c>
      <c r="AA45" s="534">
        <f t="shared" si="13"/>
        <v>0</v>
      </c>
    </row>
    <row r="46" spans="1:27" s="3" customFormat="1" ht="12.75" customHeight="1" thickBot="1">
      <c r="A46" s="271"/>
      <c r="C46" s="272"/>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row>
    <row r="47" spans="1:27" ht="16.5" customHeight="1" thickBot="1">
      <c r="A47" s="810" t="s">
        <v>922</v>
      </c>
      <c r="B47" s="811"/>
      <c r="C47" s="954" t="s">
        <v>342</v>
      </c>
      <c r="D47" s="955"/>
      <c r="E47" s="956"/>
      <c r="F47" s="954" t="s">
        <v>336</v>
      </c>
      <c r="G47" s="956"/>
      <c r="H47" s="275" t="s">
        <v>627</v>
      </c>
      <c r="I47" s="278">
        <v>0</v>
      </c>
      <c r="J47" s="278">
        <v>0</v>
      </c>
      <c r="K47" s="278">
        <v>0</v>
      </c>
      <c r="L47" s="278">
        <v>0</v>
      </c>
      <c r="M47" s="313">
        <v>400000</v>
      </c>
      <c r="N47" s="313">
        <v>400000</v>
      </c>
      <c r="O47" s="313">
        <v>450000</v>
      </c>
      <c r="P47" s="633"/>
      <c r="Q47" s="319">
        <v>0</v>
      </c>
      <c r="R47" s="527">
        <f>P47-Q47</f>
        <v>0</v>
      </c>
      <c r="S47" s="278">
        <v>0</v>
      </c>
      <c r="T47" s="544"/>
      <c r="U47" s="544"/>
      <c r="V47" s="544"/>
      <c r="W47" s="544"/>
      <c r="X47" s="544"/>
      <c r="Y47" s="313">
        <v>0</v>
      </c>
      <c r="Z47" s="319">
        <v>0</v>
      </c>
      <c r="AA47" s="527">
        <f>Y47-Z47</f>
        <v>0</v>
      </c>
    </row>
    <row r="48" spans="1:27" ht="16.5" customHeight="1" thickBot="1">
      <c r="A48" s="914"/>
      <c r="B48" s="897"/>
      <c r="C48" s="963" t="s">
        <v>347</v>
      </c>
      <c r="D48" s="964"/>
      <c r="E48" s="964"/>
      <c r="F48" s="964"/>
      <c r="G48" s="964"/>
      <c r="H48" s="965"/>
      <c r="I48" s="276">
        <f aca="true" t="shared" si="14" ref="I48:S48">SUM(I47)</f>
        <v>0</v>
      </c>
      <c r="J48" s="276">
        <f t="shared" si="14"/>
        <v>0</v>
      </c>
      <c r="K48" s="276">
        <f t="shared" si="14"/>
        <v>0</v>
      </c>
      <c r="L48" s="276">
        <f t="shared" si="14"/>
        <v>0</v>
      </c>
      <c r="M48" s="276">
        <f t="shared" si="14"/>
        <v>400000</v>
      </c>
      <c r="N48" s="276">
        <f>SUM(N47)</f>
        <v>400000</v>
      </c>
      <c r="O48" s="276">
        <f t="shared" si="14"/>
        <v>450000</v>
      </c>
      <c r="P48" s="276"/>
      <c r="Q48" s="276">
        <f t="shared" si="14"/>
        <v>0</v>
      </c>
      <c r="R48" s="534">
        <f t="shared" si="14"/>
        <v>0</v>
      </c>
      <c r="S48" s="276">
        <f t="shared" si="14"/>
        <v>0</v>
      </c>
      <c r="T48" s="276"/>
      <c r="U48" s="276"/>
      <c r="V48" s="276"/>
      <c r="W48" s="276"/>
      <c r="X48" s="276"/>
      <c r="Y48" s="276">
        <f>SUM(Y47)</f>
        <v>0</v>
      </c>
      <c r="Z48" s="276">
        <f>SUM(Z47)</f>
        <v>0</v>
      </c>
      <c r="AA48" s="534">
        <f>SUM(AA47)</f>
        <v>0</v>
      </c>
    </row>
    <row r="49" spans="1:27" s="3" customFormat="1" ht="12.75" customHeight="1" thickBot="1">
      <c r="A49" s="271"/>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row>
    <row r="50" spans="1:27" ht="16.5" customHeight="1" thickBot="1">
      <c r="A50" s="810" t="s">
        <v>636</v>
      </c>
      <c r="B50" s="811"/>
      <c r="C50" s="954" t="s">
        <v>344</v>
      </c>
      <c r="D50" s="955"/>
      <c r="E50" s="956"/>
      <c r="F50" s="954" t="s">
        <v>336</v>
      </c>
      <c r="G50" s="956"/>
      <c r="H50" s="275" t="s">
        <v>46</v>
      </c>
      <c r="I50" s="278">
        <v>735000</v>
      </c>
      <c r="J50" s="278">
        <v>750000</v>
      </c>
      <c r="K50" s="278">
        <v>500000</v>
      </c>
      <c r="L50" s="278">
        <v>900000</v>
      </c>
      <c r="M50" s="313">
        <v>2500000</v>
      </c>
      <c r="N50" s="313">
        <v>750000</v>
      </c>
      <c r="O50" s="313">
        <v>2000</v>
      </c>
      <c r="P50" s="633"/>
      <c r="Q50" s="319">
        <v>0</v>
      </c>
      <c r="R50" s="527">
        <f>P50-Q50</f>
        <v>0</v>
      </c>
      <c r="S50" s="278">
        <v>0</v>
      </c>
      <c r="T50" s="544"/>
      <c r="U50" s="544"/>
      <c r="V50" s="544"/>
      <c r="W50" s="544"/>
      <c r="X50" s="544"/>
      <c r="Y50" s="313">
        <v>0</v>
      </c>
      <c r="Z50" s="319">
        <v>0</v>
      </c>
      <c r="AA50" s="527">
        <f>Y50-Z50</f>
        <v>0</v>
      </c>
    </row>
    <row r="51" spans="1:27" ht="16.5" customHeight="1" thickBot="1">
      <c r="A51" s="914"/>
      <c r="B51" s="897"/>
      <c r="C51" s="963" t="s">
        <v>347</v>
      </c>
      <c r="D51" s="964"/>
      <c r="E51" s="964"/>
      <c r="F51" s="964"/>
      <c r="G51" s="964"/>
      <c r="H51" s="965"/>
      <c r="I51" s="276">
        <f aca="true" t="shared" si="15" ref="I51:AA51">SUM(I50)</f>
        <v>735000</v>
      </c>
      <c r="J51" s="276">
        <f t="shared" si="15"/>
        <v>750000</v>
      </c>
      <c r="K51" s="276">
        <f t="shared" si="15"/>
        <v>500000</v>
      </c>
      <c r="L51" s="276">
        <f>SUM(L50)</f>
        <v>900000</v>
      </c>
      <c r="M51" s="276">
        <f>SUM(M50)</f>
        <v>2500000</v>
      </c>
      <c r="N51" s="276">
        <f>SUM(N50)</f>
        <v>750000</v>
      </c>
      <c r="O51" s="276">
        <f t="shared" si="15"/>
        <v>2000</v>
      </c>
      <c r="P51" s="276"/>
      <c r="Q51" s="276">
        <f t="shared" si="15"/>
        <v>0</v>
      </c>
      <c r="R51" s="534">
        <f t="shared" si="15"/>
        <v>0</v>
      </c>
      <c r="S51" s="276">
        <f t="shared" si="15"/>
        <v>0</v>
      </c>
      <c r="T51" s="276"/>
      <c r="U51" s="276"/>
      <c r="V51" s="276"/>
      <c r="W51" s="276"/>
      <c r="X51" s="276"/>
      <c r="Y51" s="276">
        <f t="shared" si="15"/>
        <v>0</v>
      </c>
      <c r="Z51" s="276">
        <f t="shared" si="15"/>
        <v>0</v>
      </c>
      <c r="AA51" s="534">
        <f t="shared" si="15"/>
        <v>0</v>
      </c>
    </row>
    <row r="52" spans="1:27" s="3" customFormat="1" ht="12.75" customHeight="1" thickBot="1">
      <c r="A52" s="271"/>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row>
    <row r="53" spans="1:27" ht="16.5" customHeight="1" thickBot="1">
      <c r="A53" s="810" t="s">
        <v>638</v>
      </c>
      <c r="B53" s="811"/>
      <c r="C53" s="954" t="s">
        <v>349</v>
      </c>
      <c r="D53" s="955"/>
      <c r="E53" s="956"/>
      <c r="F53" s="954" t="s">
        <v>336</v>
      </c>
      <c r="G53" s="956"/>
      <c r="H53" s="275" t="s">
        <v>515</v>
      </c>
      <c r="I53" s="278">
        <v>2695000</v>
      </c>
      <c r="J53" s="278">
        <v>300000</v>
      </c>
      <c r="K53" s="278">
        <v>0</v>
      </c>
      <c r="L53" s="278">
        <v>3500000</v>
      </c>
      <c r="M53" s="313">
        <v>3500000</v>
      </c>
      <c r="N53" s="313">
        <v>3989000</v>
      </c>
      <c r="O53" s="313">
        <v>100000</v>
      </c>
      <c r="P53" s="633"/>
      <c r="Q53" s="319">
        <v>0</v>
      </c>
      <c r="R53" s="527">
        <f>P53-Q53</f>
        <v>0</v>
      </c>
      <c r="S53" s="278">
        <v>0</v>
      </c>
      <c r="T53" s="544"/>
      <c r="U53" s="544"/>
      <c r="V53" s="544"/>
      <c r="W53" s="544"/>
      <c r="X53" s="544"/>
      <c r="Y53" s="313">
        <v>0</v>
      </c>
      <c r="Z53" s="319">
        <v>0</v>
      </c>
      <c r="AA53" s="527">
        <f>Y53-Z53</f>
        <v>0</v>
      </c>
    </row>
    <row r="54" spans="1:27" ht="16.5" customHeight="1" thickBot="1">
      <c r="A54" s="914"/>
      <c r="B54" s="897"/>
      <c r="C54" s="963" t="s">
        <v>347</v>
      </c>
      <c r="D54" s="964"/>
      <c r="E54" s="964"/>
      <c r="F54" s="964"/>
      <c r="G54" s="964"/>
      <c r="H54" s="965"/>
      <c r="I54" s="276">
        <f aca="true" t="shared" si="16" ref="I54:AA54">SUM(I53)</f>
        <v>2695000</v>
      </c>
      <c r="J54" s="276">
        <f t="shared" si="16"/>
        <v>300000</v>
      </c>
      <c r="K54" s="276">
        <f t="shared" si="16"/>
        <v>0</v>
      </c>
      <c r="L54" s="276">
        <f>SUM(L53)</f>
        <v>3500000</v>
      </c>
      <c r="M54" s="276">
        <f>SUM(M53)</f>
        <v>3500000</v>
      </c>
      <c r="N54" s="276">
        <f>SUM(N53)</f>
        <v>3989000</v>
      </c>
      <c r="O54" s="276">
        <f t="shared" si="16"/>
        <v>100000</v>
      </c>
      <c r="P54" s="276"/>
      <c r="Q54" s="276">
        <f t="shared" si="16"/>
        <v>0</v>
      </c>
      <c r="R54" s="534">
        <f t="shared" si="16"/>
        <v>0</v>
      </c>
      <c r="S54" s="276">
        <f t="shared" si="16"/>
        <v>0</v>
      </c>
      <c r="T54" s="276"/>
      <c r="U54" s="276"/>
      <c r="V54" s="276"/>
      <c r="W54" s="276"/>
      <c r="X54" s="276"/>
      <c r="Y54" s="276">
        <f t="shared" si="16"/>
        <v>0</v>
      </c>
      <c r="Z54" s="276">
        <f t="shared" si="16"/>
        <v>0</v>
      </c>
      <c r="AA54" s="534">
        <f t="shared" si="16"/>
        <v>0</v>
      </c>
    </row>
    <row r="55" spans="1:27" s="3" customFormat="1" ht="12.75" customHeight="1" thickBot="1">
      <c r="A55" s="271"/>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row>
    <row r="56" spans="1:27" ht="16.5" customHeight="1" thickBot="1">
      <c r="A56" s="810" t="s">
        <v>106</v>
      </c>
      <c r="B56" s="811"/>
      <c r="C56" s="954" t="s">
        <v>349</v>
      </c>
      <c r="D56" s="955"/>
      <c r="E56" s="956"/>
      <c r="F56" s="954" t="s">
        <v>754</v>
      </c>
      <c r="G56" s="956"/>
      <c r="H56" s="275" t="s">
        <v>605</v>
      </c>
      <c r="I56" s="278">
        <v>10000</v>
      </c>
      <c r="J56" s="278">
        <v>10000</v>
      </c>
      <c r="K56" s="278">
        <v>10000</v>
      </c>
      <c r="L56" s="278">
        <v>10000</v>
      </c>
      <c r="M56" s="313">
        <v>10000</v>
      </c>
      <c r="N56" s="313">
        <v>11000</v>
      </c>
      <c r="O56" s="313"/>
      <c r="P56" s="633"/>
      <c r="Q56" s="319"/>
      <c r="R56" s="527">
        <f>P56-Q56</f>
        <v>0</v>
      </c>
      <c r="S56" s="278"/>
      <c r="T56" s="544"/>
      <c r="U56" s="544"/>
      <c r="V56" s="544"/>
      <c r="W56" s="544"/>
      <c r="X56" s="544"/>
      <c r="Y56" s="313">
        <v>0</v>
      </c>
      <c r="Z56" s="319">
        <v>10000</v>
      </c>
      <c r="AA56" s="527">
        <f>Y56-Z56</f>
        <v>-10000</v>
      </c>
    </row>
    <row r="57" spans="1:27" ht="16.5" customHeight="1" thickBot="1">
      <c r="A57" s="914"/>
      <c r="B57" s="897"/>
      <c r="C57" s="963" t="s">
        <v>347</v>
      </c>
      <c r="D57" s="964"/>
      <c r="E57" s="964"/>
      <c r="F57" s="964"/>
      <c r="G57" s="964"/>
      <c r="H57" s="965"/>
      <c r="I57" s="276">
        <f aca="true" t="shared" si="17" ref="I57:AA57">SUM(I56)</f>
        <v>10000</v>
      </c>
      <c r="J57" s="276">
        <f t="shared" si="17"/>
        <v>10000</v>
      </c>
      <c r="K57" s="276">
        <f t="shared" si="17"/>
        <v>10000</v>
      </c>
      <c r="L57" s="276">
        <f>SUM(L56)</f>
        <v>10000</v>
      </c>
      <c r="M57" s="276">
        <f>SUM(M56)</f>
        <v>10000</v>
      </c>
      <c r="N57" s="276">
        <f>SUM(N56)</f>
        <v>11000</v>
      </c>
      <c r="O57" s="276">
        <f t="shared" si="17"/>
        <v>0</v>
      </c>
      <c r="P57" s="276"/>
      <c r="Q57" s="276">
        <f t="shared" si="17"/>
        <v>0</v>
      </c>
      <c r="R57" s="534">
        <f t="shared" si="17"/>
        <v>0</v>
      </c>
      <c r="S57" s="276">
        <f t="shared" si="17"/>
        <v>0</v>
      </c>
      <c r="T57" s="276"/>
      <c r="U57" s="276"/>
      <c r="V57" s="276"/>
      <c r="W57" s="276"/>
      <c r="X57" s="276"/>
      <c r="Y57" s="276">
        <f t="shared" si="17"/>
        <v>0</v>
      </c>
      <c r="Z57" s="276">
        <f t="shared" si="17"/>
        <v>10000</v>
      </c>
      <c r="AA57" s="534">
        <f t="shared" si="17"/>
        <v>-10000</v>
      </c>
    </row>
    <row r="58" spans="1:27" s="3" customFormat="1" ht="12.75" customHeight="1" thickBot="1">
      <c r="A58" s="271"/>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row>
    <row r="59" spans="1:27" s="156" customFormat="1" ht="16.5" customHeight="1" thickBot="1">
      <c r="A59" s="971" t="s">
        <v>350</v>
      </c>
      <c r="B59" s="972"/>
      <c r="C59" s="972"/>
      <c r="D59" s="972"/>
      <c r="E59" s="972"/>
      <c r="F59" s="972"/>
      <c r="G59" s="972"/>
      <c r="H59" s="973"/>
      <c r="I59" s="382">
        <f>I13+I17+I20+I31+I34+I38+I41+I45+I51+I54+I57</f>
        <v>21550000</v>
      </c>
      <c r="J59" s="382">
        <f>J13+J17+J20+J31+J34+J38+J41+J45+J51+J54+J57</f>
        <v>19060000</v>
      </c>
      <c r="K59" s="382">
        <f>K13+K17+K20+K31+K34+K38+K41+K45+K51+K54+K57</f>
        <v>18510000</v>
      </c>
      <c r="L59" s="382">
        <f>L13+L17+L20+L31+L34+L38+L41+L45+L51+L54+L57</f>
        <v>16710000</v>
      </c>
      <c r="M59" s="382">
        <f>M13+M17+M20+M31+M34+M38+M41+M48+M45+M51+M54+M57</f>
        <v>18910000</v>
      </c>
      <c r="N59" s="382">
        <f>N13+N17+N20+N31+N34+N38+N41+N48+N45+N51+N54+N57</f>
        <v>18300000</v>
      </c>
      <c r="O59" s="382">
        <f>O13+O17+O20+O31+O34+O38+O41+O48+O45+O51+O54+O57</f>
        <v>16532000</v>
      </c>
      <c r="P59" s="382"/>
      <c r="Q59" s="382">
        <f>Q13+Q17+Q20+Q31+Q34+Q38+Q41+Q45+Q51+Q54+Q57</f>
        <v>0</v>
      </c>
      <c r="R59" s="382">
        <f>R13+R17+R20+R31+R34+R38+R41+R45+R51+R54+R57</f>
        <v>0</v>
      </c>
      <c r="S59" s="382">
        <f>S13+S17+S20+S31+S34+S38+S41+S45+S51+S54+S57</f>
        <v>0</v>
      </c>
      <c r="T59" s="382"/>
      <c r="U59" s="382"/>
      <c r="V59" s="382"/>
      <c r="W59" s="382"/>
      <c r="X59" s="382"/>
      <c r="Y59" s="382">
        <f>Y13+Y17+Y20+Y31+Y34+Y38+Y41+Y45+Y51+Y54+Y57</f>
        <v>0</v>
      </c>
      <c r="Z59" s="382">
        <f>Z13+Z17+Z20+Z31+Z34+Z38+Z41+Z45+Z51+Z54+Z57</f>
        <v>10000</v>
      </c>
      <c r="AA59" s="382">
        <f>AA13+AA17+AA20+AA31+AA34+AA38+AA41+AA45+AA51+AA54+AA57</f>
        <v>-10000</v>
      </c>
    </row>
    <row r="60" spans="1:27" s="3" customFormat="1" ht="12.75" customHeight="1" thickBot="1">
      <c r="A60" s="271"/>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row>
    <row r="61" spans="1:27" ht="16.5" customHeight="1">
      <c r="A61" s="810" t="s">
        <v>755</v>
      </c>
      <c r="B61" s="893"/>
      <c r="C61" s="942" t="s">
        <v>351</v>
      </c>
      <c r="D61" s="1027"/>
      <c r="E61" s="893"/>
      <c r="F61" s="1017" t="s">
        <v>336</v>
      </c>
      <c r="G61" s="1018"/>
      <c r="H61" s="268" t="s">
        <v>515</v>
      </c>
      <c r="I61" s="268">
        <f aca="true" t="shared" si="18" ref="I61:O61">I53</f>
        <v>2695000</v>
      </c>
      <c r="J61" s="268">
        <f t="shared" si="18"/>
        <v>300000</v>
      </c>
      <c r="K61" s="268">
        <f t="shared" si="18"/>
        <v>0</v>
      </c>
      <c r="L61" s="268">
        <f t="shared" si="18"/>
        <v>3500000</v>
      </c>
      <c r="M61" s="314">
        <f t="shared" si="18"/>
        <v>3500000</v>
      </c>
      <c r="N61" s="314">
        <f t="shared" si="18"/>
        <v>3989000</v>
      </c>
      <c r="O61" s="314">
        <f t="shared" si="18"/>
        <v>100000</v>
      </c>
      <c r="P61" s="440"/>
      <c r="Q61" s="320">
        <f>Q53</f>
        <v>0</v>
      </c>
      <c r="R61" s="528">
        <f>R53</f>
        <v>0</v>
      </c>
      <c r="S61" s="268">
        <f>S53</f>
        <v>0</v>
      </c>
      <c r="T61" s="545"/>
      <c r="U61" s="545"/>
      <c r="V61" s="545"/>
      <c r="W61" s="545"/>
      <c r="X61" s="545"/>
      <c r="Y61" s="314">
        <f>Y53</f>
        <v>0</v>
      </c>
      <c r="Z61" s="320">
        <f>Z53</f>
        <v>0</v>
      </c>
      <c r="AA61" s="528">
        <f>AA53</f>
        <v>0</v>
      </c>
    </row>
    <row r="62" spans="1:27" ht="16.5" customHeight="1" thickBot="1">
      <c r="A62" s="913"/>
      <c r="B62" s="895"/>
      <c r="C62" s="913"/>
      <c r="D62" s="1026"/>
      <c r="E62" s="895"/>
      <c r="F62" s="1028" t="s">
        <v>754</v>
      </c>
      <c r="G62" s="1029"/>
      <c r="H62" s="273" t="s">
        <v>605</v>
      </c>
      <c r="I62" s="273">
        <f aca="true" t="shared" si="19" ref="I62:O62">I56</f>
        <v>10000</v>
      </c>
      <c r="J62" s="273">
        <f t="shared" si="19"/>
        <v>10000</v>
      </c>
      <c r="K62" s="273">
        <f t="shared" si="19"/>
        <v>10000</v>
      </c>
      <c r="L62" s="273">
        <f t="shared" si="19"/>
        <v>10000</v>
      </c>
      <c r="M62" s="317">
        <f t="shared" si="19"/>
        <v>10000</v>
      </c>
      <c r="N62" s="317">
        <f t="shared" si="19"/>
        <v>11000</v>
      </c>
      <c r="O62" s="317">
        <f t="shared" si="19"/>
        <v>0</v>
      </c>
      <c r="P62" s="442"/>
      <c r="Q62" s="323">
        <f>Q56</f>
        <v>0</v>
      </c>
      <c r="R62" s="531">
        <f>R56</f>
        <v>0</v>
      </c>
      <c r="S62" s="273"/>
      <c r="T62" s="548"/>
      <c r="U62" s="548"/>
      <c r="V62" s="548"/>
      <c r="W62" s="548"/>
      <c r="X62" s="548"/>
      <c r="Y62" s="317">
        <f>Y56</f>
        <v>0</v>
      </c>
      <c r="Z62" s="323">
        <f>Z56</f>
        <v>10000</v>
      </c>
      <c r="AA62" s="531">
        <f>AA56</f>
        <v>-10000</v>
      </c>
    </row>
    <row r="63" spans="1:27" ht="16.5" customHeight="1" thickBot="1">
      <c r="A63" s="913"/>
      <c r="B63" s="895"/>
      <c r="C63" s="914"/>
      <c r="D63" s="1013"/>
      <c r="E63" s="897"/>
      <c r="F63" s="1019" t="s">
        <v>810</v>
      </c>
      <c r="G63" s="1019"/>
      <c r="H63" s="1020"/>
      <c r="I63" s="270">
        <f aca="true" t="shared" si="20" ref="I63:AA63">SUM(I61:I62)</f>
        <v>2705000</v>
      </c>
      <c r="J63" s="270">
        <f t="shared" si="20"/>
        <v>310000</v>
      </c>
      <c r="K63" s="270">
        <f t="shared" si="20"/>
        <v>10000</v>
      </c>
      <c r="L63" s="270">
        <f>SUM(L61:L62)</f>
        <v>3510000</v>
      </c>
      <c r="M63" s="270">
        <f>SUM(M61:M62)</f>
        <v>3510000</v>
      </c>
      <c r="N63" s="270">
        <f>SUM(N61:N62)</f>
        <v>4000000</v>
      </c>
      <c r="O63" s="270">
        <f t="shared" si="20"/>
        <v>100000</v>
      </c>
      <c r="P63" s="270"/>
      <c r="Q63" s="270">
        <f t="shared" si="20"/>
        <v>0</v>
      </c>
      <c r="R63" s="535">
        <f t="shared" si="20"/>
        <v>0</v>
      </c>
      <c r="S63" s="270">
        <f t="shared" si="20"/>
        <v>0</v>
      </c>
      <c r="T63" s="270"/>
      <c r="U63" s="270"/>
      <c r="V63" s="270"/>
      <c r="W63" s="270"/>
      <c r="X63" s="270"/>
      <c r="Y63" s="270">
        <f t="shared" si="20"/>
        <v>0</v>
      </c>
      <c r="Z63" s="270">
        <f t="shared" si="20"/>
        <v>10000</v>
      </c>
      <c r="AA63" s="535">
        <f t="shared" si="20"/>
        <v>-10000</v>
      </c>
    </row>
    <row r="64" spans="1:27" ht="16.5" customHeight="1" thickBot="1">
      <c r="A64" s="913"/>
      <c r="B64" s="895"/>
      <c r="C64" s="1021" t="s">
        <v>342</v>
      </c>
      <c r="D64" s="1022"/>
      <c r="E64" s="1023"/>
      <c r="F64" s="1024" t="s">
        <v>336</v>
      </c>
      <c r="G64" s="1025"/>
      <c r="H64" s="275" t="s">
        <v>542</v>
      </c>
      <c r="I64" s="275">
        <f aca="true" t="shared" si="21" ref="I64:AA64">I21</f>
        <v>1350000</v>
      </c>
      <c r="J64" s="275">
        <f t="shared" si="21"/>
        <v>840000</v>
      </c>
      <c r="K64" s="275">
        <f>K21</f>
        <v>660000</v>
      </c>
      <c r="L64" s="275">
        <f>L21</f>
        <v>300000</v>
      </c>
      <c r="M64" s="275">
        <f>M21</f>
        <v>1000000</v>
      </c>
      <c r="N64" s="275">
        <f>N21</f>
        <v>700000</v>
      </c>
      <c r="O64" s="275">
        <f t="shared" si="21"/>
        <v>2000000</v>
      </c>
      <c r="P64" s="275"/>
      <c r="Q64" s="275">
        <f t="shared" si="21"/>
        <v>0</v>
      </c>
      <c r="R64" s="275">
        <f t="shared" si="21"/>
        <v>0</v>
      </c>
      <c r="S64" s="275">
        <f t="shared" si="21"/>
        <v>0</v>
      </c>
      <c r="T64" s="275"/>
      <c r="U64" s="275"/>
      <c r="V64" s="275"/>
      <c r="W64" s="275"/>
      <c r="X64" s="275"/>
      <c r="Y64" s="275">
        <f t="shared" si="21"/>
        <v>0</v>
      </c>
      <c r="Z64" s="275">
        <f t="shared" si="21"/>
        <v>0</v>
      </c>
      <c r="AA64" s="275">
        <f t="shared" si="21"/>
        <v>0</v>
      </c>
    </row>
    <row r="65" spans="1:27" ht="16.5" customHeight="1" thickBot="1">
      <c r="A65" s="913"/>
      <c r="B65" s="895"/>
      <c r="C65" s="954" t="s">
        <v>348</v>
      </c>
      <c r="D65" s="955"/>
      <c r="E65" s="956"/>
      <c r="F65" s="954" t="s">
        <v>336</v>
      </c>
      <c r="G65" s="956"/>
      <c r="H65" s="275" t="s">
        <v>627</v>
      </c>
      <c r="I65" s="275">
        <f aca="true" t="shared" si="22" ref="I65:AA65">I27</f>
        <v>820000</v>
      </c>
      <c r="J65" s="275">
        <f t="shared" si="22"/>
        <v>825000</v>
      </c>
      <c r="K65" s="275">
        <f>K27</f>
        <v>850000</v>
      </c>
      <c r="L65" s="275">
        <f>L27</f>
        <v>400000</v>
      </c>
      <c r="M65" s="275">
        <f>M27</f>
        <v>1000000</v>
      </c>
      <c r="N65" s="275">
        <f>N27</f>
        <v>1000000</v>
      </c>
      <c r="O65" s="275">
        <f t="shared" si="22"/>
        <v>2500000</v>
      </c>
      <c r="P65" s="275"/>
      <c r="Q65" s="275">
        <f t="shared" si="22"/>
        <v>0</v>
      </c>
      <c r="R65" s="275">
        <f t="shared" si="22"/>
        <v>0</v>
      </c>
      <c r="S65" s="275">
        <f t="shared" si="22"/>
        <v>0</v>
      </c>
      <c r="T65" s="275"/>
      <c r="U65" s="275"/>
      <c r="V65" s="275"/>
      <c r="W65" s="275"/>
      <c r="X65" s="275"/>
      <c r="Y65" s="275">
        <f t="shared" si="22"/>
        <v>0</v>
      </c>
      <c r="Z65" s="275">
        <f t="shared" si="22"/>
        <v>0</v>
      </c>
      <c r="AA65" s="275">
        <f t="shared" si="22"/>
        <v>0</v>
      </c>
    </row>
    <row r="66" spans="1:27" ht="16.5" customHeight="1">
      <c r="A66" s="913"/>
      <c r="B66" s="895"/>
      <c r="C66" s="942" t="s">
        <v>343</v>
      </c>
      <c r="D66" s="943"/>
      <c r="E66" s="944"/>
      <c r="F66" s="942" t="s">
        <v>753</v>
      </c>
      <c r="G66" s="944"/>
      <c r="H66" s="268" t="s">
        <v>487</v>
      </c>
      <c r="I66" s="268">
        <f aca="true" t="shared" si="23" ref="I66:S68">I22</f>
        <v>50000</v>
      </c>
      <c r="J66" s="268">
        <f t="shared" si="23"/>
        <v>0</v>
      </c>
      <c r="K66" s="268">
        <f t="shared" si="23"/>
        <v>0</v>
      </c>
      <c r="L66" s="268">
        <f t="shared" si="23"/>
        <v>0</v>
      </c>
      <c r="M66" s="314">
        <f t="shared" si="23"/>
        <v>0</v>
      </c>
      <c r="N66" s="314">
        <f>N22</f>
        <v>0</v>
      </c>
      <c r="O66" s="314">
        <f t="shared" si="23"/>
        <v>0</v>
      </c>
      <c r="P66" s="440"/>
      <c r="Q66" s="320">
        <f t="shared" si="23"/>
        <v>0</v>
      </c>
      <c r="R66" s="440">
        <f t="shared" si="23"/>
        <v>0</v>
      </c>
      <c r="S66" s="268">
        <f t="shared" si="23"/>
        <v>0</v>
      </c>
      <c r="T66" s="545"/>
      <c r="U66" s="545"/>
      <c r="V66" s="545"/>
      <c r="W66" s="545"/>
      <c r="X66" s="545"/>
      <c r="Y66" s="314">
        <f aca="true" t="shared" si="24" ref="Y66:AA68">Y22</f>
        <v>0</v>
      </c>
      <c r="Z66" s="320">
        <f t="shared" si="24"/>
        <v>0</v>
      </c>
      <c r="AA66" s="440">
        <f t="shared" si="24"/>
        <v>0</v>
      </c>
    </row>
    <row r="67" spans="1:27" ht="16.5" customHeight="1">
      <c r="A67" s="913"/>
      <c r="B67" s="895"/>
      <c r="C67" s="945"/>
      <c r="D67" s="946"/>
      <c r="E67" s="947"/>
      <c r="F67" s="945"/>
      <c r="G67" s="947"/>
      <c r="H67" s="288" t="s">
        <v>491</v>
      </c>
      <c r="I67" s="288">
        <f t="shared" si="23"/>
        <v>0</v>
      </c>
      <c r="J67" s="288">
        <f t="shared" si="23"/>
        <v>30000</v>
      </c>
      <c r="K67" s="288">
        <f t="shared" si="23"/>
        <v>0</v>
      </c>
      <c r="L67" s="288">
        <f t="shared" si="23"/>
        <v>0</v>
      </c>
      <c r="M67" s="328">
        <f t="shared" si="23"/>
        <v>0</v>
      </c>
      <c r="N67" s="328">
        <f>N23</f>
        <v>0</v>
      </c>
      <c r="O67" s="328">
        <f t="shared" si="23"/>
        <v>0</v>
      </c>
      <c r="P67" s="549"/>
      <c r="Q67" s="329">
        <f t="shared" si="23"/>
        <v>0</v>
      </c>
      <c r="R67" s="549">
        <f t="shared" si="23"/>
        <v>0</v>
      </c>
      <c r="S67" s="288">
        <f t="shared" si="23"/>
        <v>0</v>
      </c>
      <c r="T67" s="546"/>
      <c r="U67" s="546"/>
      <c r="V67" s="546"/>
      <c r="W67" s="546"/>
      <c r="X67" s="546"/>
      <c r="Y67" s="328">
        <f t="shared" si="24"/>
        <v>0</v>
      </c>
      <c r="Z67" s="329">
        <f t="shared" si="24"/>
        <v>0</v>
      </c>
      <c r="AA67" s="549">
        <f t="shared" si="24"/>
        <v>0</v>
      </c>
    </row>
    <row r="68" spans="1:27" ht="16.5" customHeight="1">
      <c r="A68" s="913"/>
      <c r="B68" s="895"/>
      <c r="C68" s="945"/>
      <c r="D68" s="946"/>
      <c r="E68" s="947"/>
      <c r="F68" s="945"/>
      <c r="G68" s="947"/>
      <c r="H68" s="279" t="s">
        <v>380</v>
      </c>
      <c r="I68" s="279">
        <f t="shared" si="23"/>
        <v>0</v>
      </c>
      <c r="J68" s="279">
        <f t="shared" si="23"/>
        <v>30000</v>
      </c>
      <c r="K68" s="279">
        <f t="shared" si="23"/>
        <v>0</v>
      </c>
      <c r="L68" s="279">
        <f t="shared" si="23"/>
        <v>0</v>
      </c>
      <c r="M68" s="316">
        <f t="shared" si="23"/>
        <v>0</v>
      </c>
      <c r="N68" s="316">
        <f>N24</f>
        <v>0</v>
      </c>
      <c r="O68" s="316">
        <f t="shared" si="23"/>
        <v>0</v>
      </c>
      <c r="P68" s="441"/>
      <c r="Q68" s="322">
        <f t="shared" si="23"/>
        <v>0</v>
      </c>
      <c r="R68" s="441">
        <f t="shared" si="23"/>
        <v>0</v>
      </c>
      <c r="S68" s="279">
        <f t="shared" si="23"/>
        <v>0</v>
      </c>
      <c r="T68" s="547"/>
      <c r="U68" s="547"/>
      <c r="V68" s="547"/>
      <c r="W68" s="547"/>
      <c r="X68" s="547"/>
      <c r="Y68" s="316">
        <f t="shared" si="24"/>
        <v>0</v>
      </c>
      <c r="Z68" s="322">
        <f t="shared" si="24"/>
        <v>0</v>
      </c>
      <c r="AA68" s="441">
        <f t="shared" si="24"/>
        <v>0</v>
      </c>
    </row>
    <row r="69" spans="1:27" ht="16.5" customHeight="1" thickBot="1">
      <c r="A69" s="913"/>
      <c r="B69" s="895"/>
      <c r="C69" s="913"/>
      <c r="D69" s="1026"/>
      <c r="E69" s="895"/>
      <c r="F69" s="914"/>
      <c r="G69" s="897"/>
      <c r="H69" s="273" t="s">
        <v>495</v>
      </c>
      <c r="I69" s="273">
        <f aca="true" t="shared" si="25" ref="I69:AA69">I25+I37+I44</f>
        <v>3417000</v>
      </c>
      <c r="J69" s="273">
        <f t="shared" si="25"/>
        <v>5090000</v>
      </c>
      <c r="K69" s="273">
        <f>K25+K37+K44</f>
        <v>5990000</v>
      </c>
      <c r="L69" s="273">
        <f>L25+L37+L44</f>
        <v>3000000</v>
      </c>
      <c r="M69" s="317">
        <f>M25+M37+M44</f>
        <v>3000000</v>
      </c>
      <c r="N69" s="317">
        <f>N25+N37+N44</f>
        <v>3150000</v>
      </c>
      <c r="O69" s="317">
        <f t="shared" si="25"/>
        <v>2020000</v>
      </c>
      <c r="P69" s="442"/>
      <c r="Q69" s="323">
        <f t="shared" si="25"/>
        <v>0</v>
      </c>
      <c r="R69" s="442">
        <f t="shared" si="25"/>
        <v>0</v>
      </c>
      <c r="S69" s="273">
        <f t="shared" si="25"/>
        <v>0</v>
      </c>
      <c r="T69" s="548"/>
      <c r="U69" s="548"/>
      <c r="V69" s="548"/>
      <c r="W69" s="548"/>
      <c r="X69" s="548"/>
      <c r="Y69" s="317">
        <f t="shared" si="25"/>
        <v>0</v>
      </c>
      <c r="Z69" s="323">
        <f t="shared" si="25"/>
        <v>0</v>
      </c>
      <c r="AA69" s="442">
        <f t="shared" si="25"/>
        <v>0</v>
      </c>
    </row>
    <row r="70" spans="1:27" ht="16.5" customHeight="1" thickBot="1">
      <c r="A70" s="913"/>
      <c r="B70" s="895"/>
      <c r="C70" s="914"/>
      <c r="D70" s="1013"/>
      <c r="E70" s="897"/>
      <c r="F70" s="1019" t="s">
        <v>810</v>
      </c>
      <c r="G70" s="1019"/>
      <c r="H70" s="1020"/>
      <c r="I70" s="270">
        <f aca="true" t="shared" si="26" ref="I70:AA70">SUM(I66:I69)</f>
        <v>3467000</v>
      </c>
      <c r="J70" s="270">
        <f t="shared" si="26"/>
        <v>5150000</v>
      </c>
      <c r="K70" s="270">
        <f t="shared" si="26"/>
        <v>5990000</v>
      </c>
      <c r="L70" s="270">
        <f>SUM(L66:L69)</f>
        <v>3000000</v>
      </c>
      <c r="M70" s="270">
        <f>SUM(M66:M69)</f>
        <v>3000000</v>
      </c>
      <c r="N70" s="270">
        <f>SUM(N66:N69)</f>
        <v>3150000</v>
      </c>
      <c r="O70" s="270">
        <f t="shared" si="26"/>
        <v>2020000</v>
      </c>
      <c r="P70" s="270"/>
      <c r="Q70" s="270">
        <f t="shared" si="26"/>
        <v>0</v>
      </c>
      <c r="R70" s="535">
        <f t="shared" si="26"/>
        <v>0</v>
      </c>
      <c r="S70" s="270">
        <f t="shared" si="26"/>
        <v>0</v>
      </c>
      <c r="T70" s="270"/>
      <c r="U70" s="270"/>
      <c r="V70" s="270"/>
      <c r="W70" s="270"/>
      <c r="X70" s="270"/>
      <c r="Y70" s="270">
        <f t="shared" si="26"/>
        <v>0</v>
      </c>
      <c r="Z70" s="270">
        <f t="shared" si="26"/>
        <v>0</v>
      </c>
      <c r="AA70" s="535">
        <f t="shared" si="26"/>
        <v>0</v>
      </c>
    </row>
    <row r="71" spans="1:27" ht="16.5" customHeight="1">
      <c r="A71" s="913"/>
      <c r="B71" s="895"/>
      <c r="C71" s="942" t="s">
        <v>344</v>
      </c>
      <c r="D71" s="943"/>
      <c r="E71" s="944"/>
      <c r="F71" s="942" t="s">
        <v>336</v>
      </c>
      <c r="G71" s="944"/>
      <c r="H71" s="268" t="s">
        <v>46</v>
      </c>
      <c r="I71" s="268">
        <f aca="true" t="shared" si="27" ref="I71:O71">I50</f>
        <v>735000</v>
      </c>
      <c r="J71" s="268">
        <f t="shared" si="27"/>
        <v>750000</v>
      </c>
      <c r="K71" s="268">
        <f t="shared" si="27"/>
        <v>500000</v>
      </c>
      <c r="L71" s="268">
        <f t="shared" si="27"/>
        <v>900000</v>
      </c>
      <c r="M71" s="314">
        <f t="shared" si="27"/>
        <v>2500000</v>
      </c>
      <c r="N71" s="314">
        <f t="shared" si="27"/>
        <v>750000</v>
      </c>
      <c r="O71" s="314">
        <f t="shared" si="27"/>
        <v>2000</v>
      </c>
      <c r="P71" s="440"/>
      <c r="Q71" s="320">
        <f>Q50</f>
        <v>0</v>
      </c>
      <c r="R71" s="528">
        <f>R50</f>
        <v>0</v>
      </c>
      <c r="S71" s="268">
        <f>S50</f>
        <v>0</v>
      </c>
      <c r="T71" s="545"/>
      <c r="U71" s="545"/>
      <c r="V71" s="545"/>
      <c r="W71" s="545"/>
      <c r="X71" s="545"/>
      <c r="Y71" s="314">
        <f>Y50</f>
        <v>0</v>
      </c>
      <c r="Z71" s="320">
        <f>Z50</f>
        <v>0</v>
      </c>
      <c r="AA71" s="528">
        <f>AA50</f>
        <v>0</v>
      </c>
    </row>
    <row r="72" spans="1:27" ht="16.5" customHeight="1" thickBot="1">
      <c r="A72" s="913"/>
      <c r="B72" s="895"/>
      <c r="C72" s="913"/>
      <c r="D72" s="1026"/>
      <c r="E72" s="895"/>
      <c r="F72" s="914"/>
      <c r="G72" s="897"/>
      <c r="H72" s="273" t="s">
        <v>542</v>
      </c>
      <c r="I72" s="273">
        <f aca="true" t="shared" si="28" ref="I72:O72">I30+I33+I36+I40+I43</f>
        <v>12473000</v>
      </c>
      <c r="J72" s="273">
        <f t="shared" si="28"/>
        <v>11185000</v>
      </c>
      <c r="K72" s="273">
        <f t="shared" si="28"/>
        <v>10500000</v>
      </c>
      <c r="L72" s="273">
        <f t="shared" si="28"/>
        <v>12300000</v>
      </c>
      <c r="M72" s="317">
        <f t="shared" si="28"/>
        <v>12000000</v>
      </c>
      <c r="N72" s="317">
        <f t="shared" si="28"/>
        <v>13150000</v>
      </c>
      <c r="O72" s="317">
        <f t="shared" si="28"/>
        <v>15980000</v>
      </c>
      <c r="P72" s="442"/>
      <c r="Q72" s="323">
        <f>Q30+Q33+Q36+Q40+Q43</f>
        <v>0</v>
      </c>
      <c r="R72" s="531">
        <f>R30+R33+R36+R40+R43</f>
        <v>0</v>
      </c>
      <c r="S72" s="273">
        <f>S30+S33+S36+S40+S43</f>
        <v>0</v>
      </c>
      <c r="T72" s="548"/>
      <c r="U72" s="548"/>
      <c r="V72" s="548"/>
      <c r="W72" s="548"/>
      <c r="X72" s="548"/>
      <c r="Y72" s="317">
        <f>Y30+Y33+Y36+Y40+Y43</f>
        <v>0</v>
      </c>
      <c r="Z72" s="323">
        <f>Z30+Z33+Z36+Z40+Z43</f>
        <v>0</v>
      </c>
      <c r="AA72" s="531">
        <f>AA30+AA33+AA36+AA40+AA43</f>
        <v>0</v>
      </c>
    </row>
    <row r="73" spans="1:27" ht="16.5" customHeight="1" thickBot="1">
      <c r="A73" s="914"/>
      <c r="B73" s="897"/>
      <c r="C73" s="914"/>
      <c r="D73" s="1013"/>
      <c r="E73" s="897"/>
      <c r="F73" s="1019" t="s">
        <v>810</v>
      </c>
      <c r="G73" s="1019"/>
      <c r="H73" s="1020"/>
      <c r="I73" s="270">
        <f aca="true" t="shared" si="29" ref="I73:AA73">SUM(I71:I72)</f>
        <v>13208000</v>
      </c>
      <c r="J73" s="270">
        <f t="shared" si="29"/>
        <v>11935000</v>
      </c>
      <c r="K73" s="270">
        <f t="shared" si="29"/>
        <v>11000000</v>
      </c>
      <c r="L73" s="270">
        <f>SUM(L71:L72)</f>
        <v>13200000</v>
      </c>
      <c r="M73" s="270">
        <f>SUM(M71:M72)</f>
        <v>14500000</v>
      </c>
      <c r="N73" s="270">
        <f>SUM(N71:N72)</f>
        <v>13900000</v>
      </c>
      <c r="O73" s="270">
        <f t="shared" si="29"/>
        <v>15982000</v>
      </c>
      <c r="P73" s="270"/>
      <c r="Q73" s="270">
        <f t="shared" si="29"/>
        <v>0</v>
      </c>
      <c r="R73" s="535">
        <f t="shared" si="29"/>
        <v>0</v>
      </c>
      <c r="S73" s="270">
        <f t="shared" si="29"/>
        <v>0</v>
      </c>
      <c r="T73" s="270"/>
      <c r="U73" s="270"/>
      <c r="V73" s="270"/>
      <c r="W73" s="270"/>
      <c r="X73" s="270"/>
      <c r="Y73" s="270">
        <f t="shared" si="29"/>
        <v>0</v>
      </c>
      <c r="Z73" s="270">
        <f t="shared" si="29"/>
        <v>0</v>
      </c>
      <c r="AA73" s="535">
        <f t="shared" si="29"/>
        <v>0</v>
      </c>
    </row>
    <row r="74" spans="1:27" s="3" customFormat="1" ht="12.75" customHeight="1" thickBot="1">
      <c r="A74" s="271"/>
      <c r="C74" s="272"/>
      <c r="D74" s="272"/>
      <c r="E74" s="272"/>
      <c r="F74" s="272"/>
      <c r="G74" s="272"/>
      <c r="H74" s="272"/>
      <c r="I74" s="272"/>
      <c r="J74" s="272"/>
      <c r="K74" s="272"/>
      <c r="L74" s="272"/>
      <c r="M74" s="272"/>
      <c r="N74" s="272"/>
      <c r="O74" s="272"/>
      <c r="P74" s="272"/>
      <c r="Q74" s="272"/>
      <c r="R74" s="272"/>
      <c r="S74" s="272"/>
      <c r="T74" s="272"/>
      <c r="U74" s="272"/>
      <c r="V74" s="272"/>
      <c r="W74" s="272"/>
      <c r="X74" s="272"/>
      <c r="Y74" s="272"/>
      <c r="Z74" s="272"/>
      <c r="AA74" s="272"/>
    </row>
    <row r="75" spans="1:27" ht="16.5" customHeight="1">
      <c r="A75" s="1030" t="s">
        <v>756</v>
      </c>
      <c r="B75" s="1031"/>
      <c r="C75" s="1036" t="s">
        <v>175</v>
      </c>
      <c r="D75" s="1037"/>
      <c r="E75" s="1031"/>
      <c r="F75" s="989" t="s">
        <v>336</v>
      </c>
      <c r="G75" s="990"/>
      <c r="H75" s="991"/>
      <c r="I75" s="383">
        <f>I61</f>
        <v>2695000</v>
      </c>
      <c r="J75" s="383">
        <f aca="true" t="shared" si="30" ref="J75:AA76">J61</f>
        <v>300000</v>
      </c>
      <c r="K75" s="383">
        <f t="shared" si="30"/>
        <v>0</v>
      </c>
      <c r="L75" s="383">
        <f t="shared" si="30"/>
        <v>3500000</v>
      </c>
      <c r="M75" s="384">
        <f t="shared" si="30"/>
        <v>3500000</v>
      </c>
      <c r="N75" s="384">
        <f>N61</f>
        <v>3989000</v>
      </c>
      <c r="O75" s="384">
        <f t="shared" si="30"/>
        <v>100000</v>
      </c>
      <c r="P75" s="536"/>
      <c r="Q75" s="385">
        <f t="shared" si="30"/>
        <v>0</v>
      </c>
      <c r="R75" s="576">
        <f t="shared" si="30"/>
        <v>0</v>
      </c>
      <c r="S75" s="383">
        <f t="shared" si="30"/>
        <v>0</v>
      </c>
      <c r="T75" s="384">
        <f t="shared" si="30"/>
        <v>0</v>
      </c>
      <c r="U75" s="384"/>
      <c r="V75" s="384"/>
      <c r="W75" s="384"/>
      <c r="X75" s="384"/>
      <c r="Y75" s="384">
        <f t="shared" si="30"/>
        <v>0</v>
      </c>
      <c r="Z75" s="384">
        <f t="shared" si="30"/>
        <v>0</v>
      </c>
      <c r="AA75" s="384">
        <f t="shared" si="30"/>
        <v>0</v>
      </c>
    </row>
    <row r="76" spans="1:27" ht="16.5" customHeight="1" thickBot="1">
      <c r="A76" s="1032"/>
      <c r="B76" s="1033"/>
      <c r="C76" s="1038"/>
      <c r="D76" s="1038"/>
      <c r="E76" s="1033"/>
      <c r="F76" s="980" t="s">
        <v>754</v>
      </c>
      <c r="G76" s="981"/>
      <c r="H76" s="982"/>
      <c r="I76" s="386">
        <f>I62</f>
        <v>10000</v>
      </c>
      <c r="J76" s="386">
        <f t="shared" si="30"/>
        <v>10000</v>
      </c>
      <c r="K76" s="386">
        <f t="shared" si="30"/>
        <v>10000</v>
      </c>
      <c r="L76" s="386">
        <f t="shared" si="30"/>
        <v>10000</v>
      </c>
      <c r="M76" s="387">
        <f t="shared" si="30"/>
        <v>10000</v>
      </c>
      <c r="N76" s="387">
        <f>N62</f>
        <v>11000</v>
      </c>
      <c r="O76" s="387">
        <f t="shared" si="30"/>
        <v>0</v>
      </c>
      <c r="P76" s="537"/>
      <c r="Q76" s="388">
        <f t="shared" si="30"/>
        <v>0</v>
      </c>
      <c r="R76" s="577">
        <f t="shared" si="30"/>
        <v>0</v>
      </c>
      <c r="S76" s="386">
        <f t="shared" si="30"/>
        <v>0</v>
      </c>
      <c r="T76" s="387">
        <f t="shared" si="30"/>
        <v>0</v>
      </c>
      <c r="U76" s="387"/>
      <c r="V76" s="387"/>
      <c r="W76" s="387"/>
      <c r="X76" s="387"/>
      <c r="Y76" s="387">
        <f t="shared" si="30"/>
        <v>0</v>
      </c>
      <c r="Z76" s="387">
        <f t="shared" si="30"/>
        <v>10000</v>
      </c>
      <c r="AA76" s="387">
        <f t="shared" si="30"/>
        <v>-10000</v>
      </c>
    </row>
    <row r="77" spans="1:27" ht="16.5" customHeight="1" thickBot="1">
      <c r="A77" s="1032"/>
      <c r="B77" s="1033"/>
      <c r="C77" s="1039"/>
      <c r="D77" s="1039"/>
      <c r="E77" s="1035"/>
      <c r="F77" s="983" t="s">
        <v>810</v>
      </c>
      <c r="G77" s="983"/>
      <c r="H77" s="984"/>
      <c r="I77" s="277">
        <f aca="true" t="shared" si="31" ref="I77:AA77">SUM(I75:I76)</f>
        <v>2705000</v>
      </c>
      <c r="J77" s="277">
        <f t="shared" si="31"/>
        <v>310000</v>
      </c>
      <c r="K77" s="277">
        <f t="shared" si="31"/>
        <v>10000</v>
      </c>
      <c r="L77" s="277">
        <f>SUM(L75:L76)</f>
        <v>3510000</v>
      </c>
      <c r="M77" s="277">
        <f>SUM(M75:M76)</f>
        <v>3510000</v>
      </c>
      <c r="N77" s="277">
        <f>SUM(N75:N76)</f>
        <v>4000000</v>
      </c>
      <c r="O77" s="277">
        <f t="shared" si="31"/>
        <v>100000</v>
      </c>
      <c r="P77" s="277"/>
      <c r="Q77" s="277">
        <f t="shared" si="31"/>
        <v>0</v>
      </c>
      <c r="R77" s="277">
        <f t="shared" si="31"/>
        <v>0</v>
      </c>
      <c r="S77" s="277">
        <f t="shared" si="31"/>
        <v>0</v>
      </c>
      <c r="T77" s="277">
        <f t="shared" si="31"/>
        <v>0</v>
      </c>
      <c r="U77" s="277"/>
      <c r="V77" s="277"/>
      <c r="W77" s="277"/>
      <c r="X77" s="277"/>
      <c r="Y77" s="277">
        <f t="shared" si="31"/>
        <v>0</v>
      </c>
      <c r="Z77" s="277">
        <f t="shared" si="31"/>
        <v>10000</v>
      </c>
      <c r="AA77" s="277">
        <f t="shared" si="31"/>
        <v>-10000</v>
      </c>
    </row>
    <row r="78" spans="1:27" ht="16.5" customHeight="1">
      <c r="A78" s="1032"/>
      <c r="B78" s="1033"/>
      <c r="C78" s="1036" t="s">
        <v>314</v>
      </c>
      <c r="D78" s="1037"/>
      <c r="E78" s="1031"/>
      <c r="F78" s="989" t="s">
        <v>336</v>
      </c>
      <c r="G78" s="990"/>
      <c r="H78" s="991"/>
      <c r="I78" s="383">
        <f aca="true" t="shared" si="32" ref="I78:AA78">I64+I65+I72</f>
        <v>14643000</v>
      </c>
      <c r="J78" s="383">
        <f t="shared" si="32"/>
        <v>12850000</v>
      </c>
      <c r="K78" s="383">
        <f t="shared" si="32"/>
        <v>12010000</v>
      </c>
      <c r="L78" s="383">
        <f t="shared" si="32"/>
        <v>13000000</v>
      </c>
      <c r="M78" s="384">
        <f t="shared" si="32"/>
        <v>14000000</v>
      </c>
      <c r="N78" s="384">
        <f>N64+N65+N72</f>
        <v>14850000</v>
      </c>
      <c r="O78" s="384">
        <f t="shared" si="32"/>
        <v>20480000</v>
      </c>
      <c r="P78" s="536"/>
      <c r="Q78" s="385">
        <f t="shared" si="32"/>
        <v>0</v>
      </c>
      <c r="R78" s="576">
        <f t="shared" si="32"/>
        <v>0</v>
      </c>
      <c r="S78" s="383">
        <f t="shared" si="32"/>
        <v>0</v>
      </c>
      <c r="T78" s="384">
        <f t="shared" si="32"/>
        <v>0</v>
      </c>
      <c r="U78" s="384"/>
      <c r="V78" s="384"/>
      <c r="W78" s="384"/>
      <c r="X78" s="384"/>
      <c r="Y78" s="384">
        <f t="shared" si="32"/>
        <v>0</v>
      </c>
      <c r="Z78" s="384">
        <f t="shared" si="32"/>
        <v>0</v>
      </c>
      <c r="AA78" s="384">
        <f t="shared" si="32"/>
        <v>0</v>
      </c>
    </row>
    <row r="79" spans="1:27" ht="16.5" customHeight="1" thickBot="1">
      <c r="A79" s="1032"/>
      <c r="B79" s="1033"/>
      <c r="C79" s="1038"/>
      <c r="D79" s="1038"/>
      <c r="E79" s="1033"/>
      <c r="F79" s="980" t="s">
        <v>753</v>
      </c>
      <c r="G79" s="981"/>
      <c r="H79" s="982"/>
      <c r="I79" s="386">
        <f aca="true" t="shared" si="33" ref="I79:AA79">I70</f>
        <v>3467000</v>
      </c>
      <c r="J79" s="386">
        <f t="shared" si="33"/>
        <v>5150000</v>
      </c>
      <c r="K79" s="386">
        <f t="shared" si="33"/>
        <v>5990000</v>
      </c>
      <c r="L79" s="386">
        <f t="shared" si="33"/>
        <v>3000000</v>
      </c>
      <c r="M79" s="387">
        <f t="shared" si="33"/>
        <v>3000000</v>
      </c>
      <c r="N79" s="387">
        <f>N70</f>
        <v>3150000</v>
      </c>
      <c r="O79" s="387">
        <f t="shared" si="33"/>
        <v>2020000</v>
      </c>
      <c r="P79" s="537"/>
      <c r="Q79" s="388">
        <f t="shared" si="33"/>
        <v>0</v>
      </c>
      <c r="R79" s="577">
        <f t="shared" si="33"/>
        <v>0</v>
      </c>
      <c r="S79" s="386">
        <f t="shared" si="33"/>
        <v>0</v>
      </c>
      <c r="T79" s="387">
        <f t="shared" si="33"/>
        <v>0</v>
      </c>
      <c r="U79" s="387"/>
      <c r="V79" s="387"/>
      <c r="W79" s="387"/>
      <c r="X79" s="387"/>
      <c r="Y79" s="387">
        <f t="shared" si="33"/>
        <v>0</v>
      </c>
      <c r="Z79" s="387">
        <f t="shared" si="33"/>
        <v>0</v>
      </c>
      <c r="AA79" s="387">
        <f t="shared" si="33"/>
        <v>0</v>
      </c>
    </row>
    <row r="80" spans="1:27" ht="16.5" customHeight="1" thickBot="1">
      <c r="A80" s="1032"/>
      <c r="B80" s="1033"/>
      <c r="C80" s="1039"/>
      <c r="D80" s="1039"/>
      <c r="E80" s="1035"/>
      <c r="F80" s="983" t="s">
        <v>810</v>
      </c>
      <c r="G80" s="983"/>
      <c r="H80" s="984"/>
      <c r="I80" s="277">
        <f aca="true" t="shared" si="34" ref="I80:AA80">SUM(I78:I79)</f>
        <v>18110000</v>
      </c>
      <c r="J80" s="277">
        <f t="shared" si="34"/>
        <v>18000000</v>
      </c>
      <c r="K80" s="277">
        <f t="shared" si="34"/>
        <v>18000000</v>
      </c>
      <c r="L80" s="277">
        <f>SUM(L78:L79)</f>
        <v>16000000</v>
      </c>
      <c r="M80" s="277">
        <f>SUM(M78:M79)</f>
        <v>17000000</v>
      </c>
      <c r="N80" s="277">
        <f>SUM(N78:N79)</f>
        <v>18000000</v>
      </c>
      <c r="O80" s="277">
        <f t="shared" si="34"/>
        <v>22500000</v>
      </c>
      <c r="P80" s="277"/>
      <c r="Q80" s="277">
        <f t="shared" si="34"/>
        <v>0</v>
      </c>
      <c r="R80" s="277">
        <f t="shared" si="34"/>
        <v>0</v>
      </c>
      <c r="S80" s="277">
        <f t="shared" si="34"/>
        <v>0</v>
      </c>
      <c r="T80" s="277">
        <f t="shared" si="34"/>
        <v>0</v>
      </c>
      <c r="U80" s="277"/>
      <c r="V80" s="277"/>
      <c r="W80" s="277"/>
      <c r="X80" s="277"/>
      <c r="Y80" s="277">
        <f t="shared" si="34"/>
        <v>0</v>
      </c>
      <c r="Z80" s="277">
        <f t="shared" si="34"/>
        <v>0</v>
      </c>
      <c r="AA80" s="277">
        <f t="shared" si="34"/>
        <v>0</v>
      </c>
    </row>
    <row r="81" spans="1:27" ht="16.5" customHeight="1" thickBot="1">
      <c r="A81" s="1032"/>
      <c r="B81" s="1033"/>
      <c r="C81" s="986" t="s">
        <v>923</v>
      </c>
      <c r="D81" s="986"/>
      <c r="E81" s="988"/>
      <c r="F81" s="985" t="s">
        <v>336</v>
      </c>
      <c r="G81" s="986"/>
      <c r="H81" s="987"/>
      <c r="I81" s="390">
        <f>I48</f>
        <v>0</v>
      </c>
      <c r="J81" s="390">
        <f aca="true" t="shared" si="35" ref="J81:AA81">J48</f>
        <v>0</v>
      </c>
      <c r="K81" s="390">
        <f t="shared" si="35"/>
        <v>0</v>
      </c>
      <c r="L81" s="390">
        <f t="shared" si="35"/>
        <v>0</v>
      </c>
      <c r="M81" s="390">
        <f t="shared" si="35"/>
        <v>400000</v>
      </c>
      <c r="N81" s="390">
        <f>N48</f>
        <v>400000</v>
      </c>
      <c r="O81" s="390">
        <f t="shared" si="35"/>
        <v>450000</v>
      </c>
      <c r="P81" s="390"/>
      <c r="Q81" s="390">
        <f t="shared" si="35"/>
        <v>0</v>
      </c>
      <c r="R81" s="390">
        <f t="shared" si="35"/>
        <v>0</v>
      </c>
      <c r="S81" s="390">
        <f t="shared" si="35"/>
        <v>0</v>
      </c>
      <c r="T81" s="390">
        <f t="shared" si="35"/>
        <v>0</v>
      </c>
      <c r="U81" s="390"/>
      <c r="V81" s="390"/>
      <c r="W81" s="390"/>
      <c r="X81" s="390"/>
      <c r="Y81" s="390">
        <f t="shared" si="35"/>
        <v>0</v>
      </c>
      <c r="Z81" s="390">
        <f t="shared" si="35"/>
        <v>0</v>
      </c>
      <c r="AA81" s="390">
        <f t="shared" si="35"/>
        <v>0</v>
      </c>
    </row>
    <row r="82" spans="1:27" ht="16.5" customHeight="1" thickBot="1">
      <c r="A82" s="1032"/>
      <c r="B82" s="1033"/>
      <c r="C82" s="986" t="s">
        <v>173</v>
      </c>
      <c r="D82" s="986"/>
      <c r="E82" s="988"/>
      <c r="F82" s="985" t="s">
        <v>336</v>
      </c>
      <c r="G82" s="986"/>
      <c r="H82" s="987"/>
      <c r="I82" s="390">
        <f aca="true" t="shared" si="36" ref="I82:AA82">I71</f>
        <v>735000</v>
      </c>
      <c r="J82" s="390">
        <f t="shared" si="36"/>
        <v>750000</v>
      </c>
      <c r="K82" s="390">
        <f t="shared" si="36"/>
        <v>500000</v>
      </c>
      <c r="L82" s="390">
        <f t="shared" si="36"/>
        <v>900000</v>
      </c>
      <c r="M82" s="390">
        <f t="shared" si="36"/>
        <v>2500000</v>
      </c>
      <c r="N82" s="390">
        <f>N71</f>
        <v>750000</v>
      </c>
      <c r="O82" s="390">
        <f t="shared" si="36"/>
        <v>2000</v>
      </c>
      <c r="P82" s="390"/>
      <c r="Q82" s="390">
        <f t="shared" si="36"/>
        <v>0</v>
      </c>
      <c r="R82" s="390">
        <f t="shared" si="36"/>
        <v>0</v>
      </c>
      <c r="S82" s="390">
        <f t="shared" si="36"/>
        <v>0</v>
      </c>
      <c r="T82" s="390">
        <f t="shared" si="36"/>
        <v>0</v>
      </c>
      <c r="U82" s="390"/>
      <c r="V82" s="390"/>
      <c r="W82" s="390"/>
      <c r="X82" s="390"/>
      <c r="Y82" s="390">
        <f t="shared" si="36"/>
        <v>0</v>
      </c>
      <c r="Z82" s="390">
        <f t="shared" si="36"/>
        <v>0</v>
      </c>
      <c r="AA82" s="390">
        <f t="shared" si="36"/>
        <v>0</v>
      </c>
    </row>
    <row r="83" spans="1:27" s="3" customFormat="1" ht="9.75" customHeight="1" thickBot="1">
      <c r="A83" s="1032"/>
      <c r="B83" s="1033"/>
      <c r="C83" s="389"/>
      <c r="D83" s="389"/>
      <c r="E83" s="389"/>
      <c r="F83" s="389"/>
      <c r="G83" s="389"/>
      <c r="H83" s="389"/>
      <c r="I83" s="389"/>
      <c r="J83" s="389"/>
      <c r="K83" s="389"/>
      <c r="L83" s="389"/>
      <c r="M83" s="389"/>
      <c r="N83" s="389"/>
      <c r="O83" s="389"/>
      <c r="P83" s="389"/>
      <c r="Q83" s="389"/>
      <c r="R83" s="389"/>
      <c r="S83" s="538"/>
      <c r="T83" s="389"/>
      <c r="U83" s="389"/>
      <c r="V83" s="389"/>
      <c r="W83" s="389"/>
      <c r="X83" s="389"/>
      <c r="Y83" s="389"/>
      <c r="Z83" s="389"/>
      <c r="AA83" s="389"/>
    </row>
    <row r="84" spans="1:27" ht="16.5" customHeight="1" thickBot="1">
      <c r="A84" s="1034"/>
      <c r="B84" s="1035"/>
      <c r="C84" s="986" t="s">
        <v>123</v>
      </c>
      <c r="D84" s="986"/>
      <c r="E84" s="986"/>
      <c r="F84" s="1040"/>
      <c r="G84" s="1040"/>
      <c r="H84" s="1041"/>
      <c r="I84" s="390">
        <f>I77+I80+I82</f>
        <v>21550000</v>
      </c>
      <c r="J84" s="390">
        <f>J77+J80+J82</f>
        <v>19060000</v>
      </c>
      <c r="K84" s="390">
        <f>K77+K80+K82</f>
        <v>18510000</v>
      </c>
      <c r="L84" s="390">
        <f>L77+L80+L82</f>
        <v>20410000</v>
      </c>
      <c r="M84" s="390">
        <f>M77+M80+M81+M82</f>
        <v>23410000</v>
      </c>
      <c r="N84" s="390">
        <f>N77+N80+N81+N82</f>
        <v>23150000</v>
      </c>
      <c r="O84" s="390">
        <f>O77+O80+O81+O82</f>
        <v>23052000</v>
      </c>
      <c r="P84" s="390"/>
      <c r="Q84" s="390">
        <f>Q77+Q80+Q82</f>
        <v>0</v>
      </c>
      <c r="R84" s="390">
        <f>R77+R80+R82</f>
        <v>0</v>
      </c>
      <c r="S84" s="390">
        <f>S77+S80+S82</f>
        <v>0</v>
      </c>
      <c r="T84" s="390">
        <f aca="true" t="shared" si="37" ref="T84:AA84">T77+T80+T81+T82</f>
        <v>0</v>
      </c>
      <c r="U84" s="390"/>
      <c r="V84" s="390"/>
      <c r="W84" s="390"/>
      <c r="X84" s="390"/>
      <c r="Y84" s="390">
        <f t="shared" si="37"/>
        <v>0</v>
      </c>
      <c r="Z84" s="390">
        <f t="shared" si="37"/>
        <v>10000</v>
      </c>
      <c r="AA84" s="390">
        <f t="shared" si="37"/>
        <v>-10000</v>
      </c>
    </row>
    <row r="85" spans="1:27" s="3" customFormat="1" ht="12.75" customHeight="1" thickBot="1">
      <c r="A85" s="271"/>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2"/>
      <c r="AA85" s="272"/>
    </row>
    <row r="86" spans="1:27" ht="16.5" customHeight="1" thickBot="1">
      <c r="A86" s="974" t="s">
        <v>352</v>
      </c>
      <c r="B86" s="975"/>
      <c r="C86" s="975"/>
      <c r="D86" s="975"/>
      <c r="E86" s="975"/>
      <c r="F86" s="975"/>
      <c r="G86" s="975"/>
      <c r="H86" s="976"/>
      <c r="I86" s="15">
        <f>I61+I64+I65+I73</f>
        <v>18073000</v>
      </c>
      <c r="J86" s="15">
        <f>J61+J64+J65+J73</f>
        <v>13900000</v>
      </c>
      <c r="K86" s="15">
        <f>K61+K64+K65+K73</f>
        <v>12510000</v>
      </c>
      <c r="L86" s="15">
        <f>L61+L64+L65+L73</f>
        <v>17400000</v>
      </c>
      <c r="M86" s="330">
        <f>M61+M64+M65+M73+M47</f>
        <v>20400000</v>
      </c>
      <c r="N86" s="330">
        <f>N61+N64+N65+N73+N47</f>
        <v>19989000</v>
      </c>
      <c r="O86" s="330">
        <f>O61+O64+O65+O73+O47</f>
        <v>21032000</v>
      </c>
      <c r="P86" s="638"/>
      <c r="Q86" s="331">
        <f>Q61+Q64+Q65+Q73</f>
        <v>0</v>
      </c>
      <c r="R86" s="462">
        <f>R61+R64+R65+R73</f>
        <v>0</v>
      </c>
      <c r="S86" s="15">
        <f>S61+S64+S65+S73</f>
        <v>0</v>
      </c>
      <c r="T86" s="330">
        <f aca="true" t="shared" si="38" ref="T86:AA86">T61+T64+T65+T73+T47</f>
        <v>0</v>
      </c>
      <c r="U86" s="330"/>
      <c r="V86" s="330"/>
      <c r="W86" s="330"/>
      <c r="X86" s="330"/>
      <c r="Y86" s="330">
        <f t="shared" si="38"/>
        <v>0</v>
      </c>
      <c r="Z86" s="330">
        <f t="shared" si="38"/>
        <v>0</v>
      </c>
      <c r="AA86" s="330">
        <f t="shared" si="38"/>
        <v>0</v>
      </c>
    </row>
    <row r="87" spans="1:27" ht="16.5" customHeight="1" thickBot="1">
      <c r="A87" s="974" t="s">
        <v>353</v>
      </c>
      <c r="B87" s="975"/>
      <c r="C87" s="975"/>
      <c r="D87" s="975"/>
      <c r="E87" s="975"/>
      <c r="F87" s="975"/>
      <c r="G87" s="975"/>
      <c r="H87" s="976"/>
      <c r="I87" s="15">
        <f aca="true" t="shared" si="39" ref="I87:AA87">I62+I70</f>
        <v>3477000</v>
      </c>
      <c r="J87" s="15">
        <f t="shared" si="39"/>
        <v>5160000</v>
      </c>
      <c r="K87" s="15">
        <f t="shared" si="39"/>
        <v>6000000</v>
      </c>
      <c r="L87" s="15">
        <f t="shared" si="39"/>
        <v>3010000</v>
      </c>
      <c r="M87" s="330">
        <f t="shared" si="39"/>
        <v>3010000</v>
      </c>
      <c r="N87" s="330">
        <f>N62+N70</f>
        <v>3161000</v>
      </c>
      <c r="O87" s="330">
        <f t="shared" si="39"/>
        <v>2020000</v>
      </c>
      <c r="P87" s="638"/>
      <c r="Q87" s="331">
        <f t="shared" si="39"/>
        <v>0</v>
      </c>
      <c r="R87" s="462">
        <f t="shared" si="39"/>
        <v>0</v>
      </c>
      <c r="S87" s="15">
        <f t="shared" si="39"/>
        <v>0</v>
      </c>
      <c r="T87" s="330">
        <f t="shared" si="39"/>
        <v>0</v>
      </c>
      <c r="U87" s="330"/>
      <c r="V87" s="330"/>
      <c r="W87" s="330"/>
      <c r="X87" s="330"/>
      <c r="Y87" s="330">
        <f t="shared" si="39"/>
        <v>0</v>
      </c>
      <c r="Z87" s="330">
        <f t="shared" si="39"/>
        <v>10000</v>
      </c>
      <c r="AA87" s="330">
        <f t="shared" si="39"/>
        <v>-10000</v>
      </c>
    </row>
    <row r="88" spans="1:27" s="156" customFormat="1" ht="16.5" customHeight="1" thickBot="1">
      <c r="A88" s="977" t="s">
        <v>350</v>
      </c>
      <c r="B88" s="978"/>
      <c r="C88" s="978"/>
      <c r="D88" s="978"/>
      <c r="E88" s="978"/>
      <c r="F88" s="978"/>
      <c r="G88" s="978"/>
      <c r="H88" s="979"/>
      <c r="I88" s="15">
        <f aca="true" t="shared" si="40" ref="I88:AA88">SUM(I86:I87)</f>
        <v>21550000</v>
      </c>
      <c r="J88" s="15">
        <f t="shared" si="40"/>
        <v>19060000</v>
      </c>
      <c r="K88" s="15">
        <f t="shared" si="40"/>
        <v>18510000</v>
      </c>
      <c r="L88" s="15">
        <f>SUM(L86:L87)</f>
        <v>20410000</v>
      </c>
      <c r="M88" s="15">
        <f>SUM(M86:M87)</f>
        <v>23410000</v>
      </c>
      <c r="N88" s="15">
        <f>SUM(N86:N87)</f>
        <v>23150000</v>
      </c>
      <c r="O88" s="15">
        <f t="shared" si="40"/>
        <v>23052000</v>
      </c>
      <c r="P88" s="15"/>
      <c r="Q88" s="15">
        <f t="shared" si="40"/>
        <v>0</v>
      </c>
      <c r="R88" s="539">
        <f t="shared" si="40"/>
        <v>0</v>
      </c>
      <c r="S88" s="15">
        <f t="shared" si="40"/>
        <v>0</v>
      </c>
      <c r="T88" s="15">
        <f t="shared" si="40"/>
        <v>0</v>
      </c>
      <c r="U88" s="15"/>
      <c r="V88" s="15"/>
      <c r="W88" s="15"/>
      <c r="X88" s="15"/>
      <c r="Y88" s="15">
        <f t="shared" si="40"/>
        <v>0</v>
      </c>
      <c r="Z88" s="15">
        <f t="shared" si="40"/>
        <v>10000</v>
      </c>
      <c r="AA88" s="15">
        <f t="shared" si="40"/>
        <v>-10000</v>
      </c>
    </row>
  </sheetData>
  <sheetProtection/>
  <mergeCells count="110">
    <mergeCell ref="A86:H86"/>
    <mergeCell ref="C71:E73"/>
    <mergeCell ref="F71:G72"/>
    <mergeCell ref="F73:H73"/>
    <mergeCell ref="A75:B84"/>
    <mergeCell ref="C75:E77"/>
    <mergeCell ref="F75:H75"/>
    <mergeCell ref="C78:E80"/>
    <mergeCell ref="C81:E81"/>
    <mergeCell ref="C84:H84"/>
    <mergeCell ref="F61:G61"/>
    <mergeCell ref="F63:H63"/>
    <mergeCell ref="C64:E64"/>
    <mergeCell ref="F64:G64"/>
    <mergeCell ref="C66:E70"/>
    <mergeCell ref="F66:G69"/>
    <mergeCell ref="F70:H70"/>
    <mergeCell ref="C61:E63"/>
    <mergeCell ref="F62:G62"/>
    <mergeCell ref="F53:G53"/>
    <mergeCell ref="C54:H54"/>
    <mergeCell ref="A56:B57"/>
    <mergeCell ref="C56:E56"/>
    <mergeCell ref="F56:G56"/>
    <mergeCell ref="C57:H57"/>
    <mergeCell ref="A47:B48"/>
    <mergeCell ref="C47:E47"/>
    <mergeCell ref="F47:G47"/>
    <mergeCell ref="C48:H48"/>
    <mergeCell ref="A50:B51"/>
    <mergeCell ref="C50:E50"/>
    <mergeCell ref="F50:G50"/>
    <mergeCell ref="C51:H51"/>
    <mergeCell ref="C40:E40"/>
    <mergeCell ref="F40:G40"/>
    <mergeCell ref="C41:H41"/>
    <mergeCell ref="A43:B45"/>
    <mergeCell ref="C43:E43"/>
    <mergeCell ref="F43:G43"/>
    <mergeCell ref="C45:H45"/>
    <mergeCell ref="C44:E44"/>
    <mergeCell ref="C27:E27"/>
    <mergeCell ref="F27:G27"/>
    <mergeCell ref="C28:H28"/>
    <mergeCell ref="F30:G30"/>
    <mergeCell ref="C31:H31"/>
    <mergeCell ref="A33:B34"/>
    <mergeCell ref="C33:E33"/>
    <mergeCell ref="F33:G33"/>
    <mergeCell ref="C34:H34"/>
    <mergeCell ref="A4:B6"/>
    <mergeCell ref="C4:E6"/>
    <mergeCell ref="F4:G6"/>
    <mergeCell ref="A21:A27"/>
    <mergeCell ref="B21:B28"/>
    <mergeCell ref="C21:E21"/>
    <mergeCell ref="F21:G21"/>
    <mergeCell ref="C22:E26"/>
    <mergeCell ref="F22:G25"/>
    <mergeCell ref="F26:H26"/>
    <mergeCell ref="F76:H76"/>
    <mergeCell ref="F77:H77"/>
    <mergeCell ref="A1:AA1"/>
    <mergeCell ref="A3:AA3"/>
    <mergeCell ref="I4:AA4"/>
    <mergeCell ref="P5:S5"/>
    <mergeCell ref="T5:W5"/>
    <mergeCell ref="X5:AA5"/>
    <mergeCell ref="H4:H6"/>
    <mergeCell ref="F7:G7"/>
    <mergeCell ref="A87:H87"/>
    <mergeCell ref="A88:H88"/>
    <mergeCell ref="F79:H79"/>
    <mergeCell ref="F80:H80"/>
    <mergeCell ref="F81:H81"/>
    <mergeCell ref="A53:B54"/>
    <mergeCell ref="C53:E53"/>
    <mergeCell ref="C82:E82"/>
    <mergeCell ref="F82:H82"/>
    <mergeCell ref="F78:H78"/>
    <mergeCell ref="A59:H59"/>
    <mergeCell ref="A61:B73"/>
    <mergeCell ref="F44:G44"/>
    <mergeCell ref="A40:B41"/>
    <mergeCell ref="C37:E37"/>
    <mergeCell ref="F37:G37"/>
    <mergeCell ref="C65:E65"/>
    <mergeCell ref="F65:G65"/>
    <mergeCell ref="A36:B38"/>
    <mergeCell ref="C36:E36"/>
    <mergeCell ref="C15:E15"/>
    <mergeCell ref="F36:G36"/>
    <mergeCell ref="C38:H38"/>
    <mergeCell ref="A30:B31"/>
    <mergeCell ref="C30:E30"/>
    <mergeCell ref="B19:B20"/>
    <mergeCell ref="B15:B17"/>
    <mergeCell ref="C16:E16"/>
    <mergeCell ref="F16:G16"/>
    <mergeCell ref="C17:H17"/>
    <mergeCell ref="C8:E12"/>
    <mergeCell ref="B7:B13"/>
    <mergeCell ref="C19:E19"/>
    <mergeCell ref="F19:G19"/>
    <mergeCell ref="C20:H20"/>
    <mergeCell ref="F8:G11"/>
    <mergeCell ref="F12:H12"/>
    <mergeCell ref="F15:G15"/>
    <mergeCell ref="C7:E7"/>
    <mergeCell ref="C13:H13"/>
  </mergeCells>
  <printOptions horizontalCentered="1"/>
  <pageMargins left="0.15748031496062992" right="0.15748031496062992" top="0.7874015748031497" bottom="0.984251968503937" header="0.5118110236220472" footer="0.5118110236220472"/>
  <pageSetup horizontalDpi="300" verticalDpi="300" orientation="landscape" paperSize="9" scale="60" r:id="rId1"/>
  <headerFooter alignWithMargins="0">
    <oddFooter>&amp;CSayfa &amp;P / &amp;N</oddFooter>
  </headerFooter>
</worksheet>
</file>

<file path=xl/worksheets/sheet5.xml><?xml version="1.0" encoding="utf-8"?>
<worksheet xmlns="http://schemas.openxmlformats.org/spreadsheetml/2006/main" xmlns:r="http://schemas.openxmlformats.org/officeDocument/2006/relationships">
  <dimension ref="A1:AB255"/>
  <sheetViews>
    <sheetView tabSelected="1" zoomScalePageLayoutView="0" workbookViewId="0" topLeftCell="A1">
      <pane xSplit="6" ySplit="16" topLeftCell="G252" activePane="bottomRight" state="frozen"/>
      <selection pane="topLeft" activeCell="H23" sqref="H23"/>
      <selection pane="topRight" activeCell="H23" sqref="H23"/>
      <selection pane="bottomLeft" activeCell="H23" sqref="H23"/>
      <selection pane="bottomRight" activeCell="P2" sqref="P2"/>
    </sheetView>
  </sheetViews>
  <sheetFormatPr defaultColWidth="9.140625" defaultRowHeight="12.75"/>
  <cols>
    <col min="1" max="1" width="23.00390625" style="683" customWidth="1"/>
    <col min="2" max="2" width="10.7109375" style="683" customWidth="1"/>
    <col min="3" max="3" width="8.8515625" style="683" customWidth="1"/>
    <col min="4" max="4" width="9.421875" style="683" customWidth="1"/>
    <col min="5" max="5" width="8.8515625" style="683" customWidth="1"/>
    <col min="6" max="6" width="44.00390625" style="683" customWidth="1"/>
    <col min="7" max="12" width="11.28125" style="726" hidden="1" customWidth="1"/>
    <col min="13" max="27" width="11.28125" style="726" customWidth="1"/>
    <col min="28" max="28" width="12.28125" style="726" customWidth="1"/>
    <col min="29" max="16384" width="9.140625" style="683" customWidth="1"/>
  </cols>
  <sheetData>
    <row r="1" spans="1:28" ht="21" customHeight="1" thickBot="1">
      <c r="A1" s="1082" t="s">
        <v>122</v>
      </c>
      <c r="B1" s="1092"/>
      <c r="C1" s="1092"/>
      <c r="D1" s="1092"/>
      <c r="E1" s="1092"/>
      <c r="F1" s="1093"/>
      <c r="G1" s="7">
        <v>2006</v>
      </c>
      <c r="H1" s="7">
        <v>2007</v>
      </c>
      <c r="I1" s="7" t="s">
        <v>229</v>
      </c>
      <c r="J1" s="7" t="s">
        <v>618</v>
      </c>
      <c r="K1" s="7" t="s">
        <v>619</v>
      </c>
      <c r="L1" s="7" t="s">
        <v>230</v>
      </c>
      <c r="M1" s="7" t="s">
        <v>97</v>
      </c>
      <c r="N1" s="7" t="s">
        <v>573</v>
      </c>
      <c r="O1" s="756" t="s">
        <v>898</v>
      </c>
      <c r="P1" s="1127" t="s">
        <v>920</v>
      </c>
      <c r="Q1" s="1128"/>
      <c r="R1" s="1128"/>
      <c r="S1" s="1129"/>
      <c r="T1" s="1127" t="s">
        <v>920</v>
      </c>
      <c r="U1" s="1128"/>
      <c r="V1" s="1128"/>
      <c r="W1" s="1129"/>
      <c r="X1" s="1127" t="s">
        <v>980</v>
      </c>
      <c r="Y1" s="1128"/>
      <c r="Z1" s="1128"/>
      <c r="AA1" s="1129"/>
      <c r="AB1" s="1130" t="s">
        <v>1016</v>
      </c>
    </row>
    <row r="2" spans="1:28" ht="41.25" customHeight="1" thickBot="1">
      <c r="A2" s="1094" t="s">
        <v>1028</v>
      </c>
      <c r="B2" s="1095"/>
      <c r="C2" s="1095"/>
      <c r="D2" s="1095"/>
      <c r="E2" s="1095"/>
      <c r="F2" s="1096"/>
      <c r="G2" s="9" t="s">
        <v>620</v>
      </c>
      <c r="H2" s="9" t="s">
        <v>620</v>
      </c>
      <c r="I2" s="332" t="s">
        <v>620</v>
      </c>
      <c r="J2" s="459" t="s">
        <v>620</v>
      </c>
      <c r="K2" s="459" t="s">
        <v>620</v>
      </c>
      <c r="L2" s="459" t="s">
        <v>620</v>
      </c>
      <c r="M2" s="459" t="s">
        <v>620</v>
      </c>
      <c r="N2" s="459" t="s">
        <v>620</v>
      </c>
      <c r="O2" s="459" t="s">
        <v>620</v>
      </c>
      <c r="P2" s="444" t="s">
        <v>554</v>
      </c>
      <c r="Q2" s="445" t="s">
        <v>553</v>
      </c>
      <c r="R2" s="458" t="s">
        <v>555</v>
      </c>
      <c r="S2" s="459" t="s">
        <v>620</v>
      </c>
      <c r="T2" s="444" t="s">
        <v>554</v>
      </c>
      <c r="U2" s="445" t="s">
        <v>553</v>
      </c>
      <c r="V2" s="458" t="s">
        <v>555</v>
      </c>
      <c r="W2" s="459" t="s">
        <v>620</v>
      </c>
      <c r="X2" s="444" t="s">
        <v>554</v>
      </c>
      <c r="Y2" s="445" t="s">
        <v>553</v>
      </c>
      <c r="Z2" s="458" t="s">
        <v>555</v>
      </c>
      <c r="AA2" s="459" t="s">
        <v>620</v>
      </c>
      <c r="AB2" s="911"/>
    </row>
    <row r="3" spans="1:28" s="684" customFormat="1" ht="25.5" customHeight="1" thickBot="1">
      <c r="A3" s="1097" t="s">
        <v>123</v>
      </c>
      <c r="B3" s="1098"/>
      <c r="C3" s="1098"/>
      <c r="D3" s="1098"/>
      <c r="E3" s="1098"/>
      <c r="F3" s="1099"/>
      <c r="G3" s="10">
        <f aca="true" t="shared" si="0" ref="G3:AB3">G4+G44+G53+G98+G146</f>
        <v>19503000</v>
      </c>
      <c r="H3" s="10">
        <f t="shared" si="0"/>
        <v>20724000</v>
      </c>
      <c r="I3" s="10">
        <f t="shared" si="0"/>
        <v>21550000</v>
      </c>
      <c r="J3" s="10">
        <f t="shared" si="0"/>
        <v>19060000</v>
      </c>
      <c r="K3" s="10">
        <f t="shared" si="0"/>
        <v>18510000</v>
      </c>
      <c r="L3" s="10">
        <f t="shared" si="0"/>
        <v>20410000</v>
      </c>
      <c r="M3" s="10">
        <f t="shared" si="0"/>
        <v>23410000</v>
      </c>
      <c r="N3" s="10">
        <f t="shared" si="0"/>
        <v>23150000</v>
      </c>
      <c r="O3" s="10">
        <f>O4+O44+O53+O98+O146</f>
        <v>23052000</v>
      </c>
      <c r="P3" s="333">
        <f t="shared" si="0"/>
        <v>0</v>
      </c>
      <c r="Q3" s="336">
        <f t="shared" si="0"/>
        <v>0</v>
      </c>
      <c r="R3" s="460">
        <f t="shared" si="0"/>
        <v>0</v>
      </c>
      <c r="S3" s="10">
        <f t="shared" si="0"/>
        <v>0</v>
      </c>
      <c r="T3" s="333">
        <f t="shared" si="0"/>
        <v>0</v>
      </c>
      <c r="U3" s="336">
        <f t="shared" si="0"/>
        <v>0</v>
      </c>
      <c r="V3" s="460">
        <f t="shared" si="0"/>
        <v>0</v>
      </c>
      <c r="W3" s="10">
        <f t="shared" si="0"/>
        <v>0</v>
      </c>
      <c r="X3" s="333">
        <f t="shared" si="0"/>
        <v>0</v>
      </c>
      <c r="Y3" s="336">
        <f t="shared" si="0"/>
        <v>0</v>
      </c>
      <c r="Z3" s="460">
        <f t="shared" si="0"/>
        <v>0</v>
      </c>
      <c r="AA3" s="10">
        <f t="shared" si="0"/>
        <v>0</v>
      </c>
      <c r="AB3" s="10">
        <f t="shared" si="0"/>
        <v>0</v>
      </c>
    </row>
    <row r="4" spans="1:28" s="684" customFormat="1" ht="22.5" customHeight="1" thickBot="1">
      <c r="A4" s="6"/>
      <c r="B4" s="1050" t="s">
        <v>621</v>
      </c>
      <c r="C4" s="1090"/>
      <c r="D4" s="1090"/>
      <c r="E4" s="1090"/>
      <c r="F4" s="1091"/>
      <c r="G4" s="11">
        <f>G5+G33</f>
        <v>900000</v>
      </c>
      <c r="H4" s="11">
        <f aca="true" t="shared" si="1" ref="H4:AB4">H5+H33</f>
        <v>1273000</v>
      </c>
      <c r="I4" s="11">
        <f t="shared" si="1"/>
        <v>1350000</v>
      </c>
      <c r="J4" s="11">
        <f t="shared" si="1"/>
        <v>840000</v>
      </c>
      <c r="K4" s="11">
        <f t="shared" si="1"/>
        <v>660000</v>
      </c>
      <c r="L4" s="11">
        <f t="shared" si="1"/>
        <v>300000</v>
      </c>
      <c r="M4" s="11">
        <f t="shared" si="1"/>
        <v>1400000</v>
      </c>
      <c r="N4" s="11">
        <f t="shared" si="1"/>
        <v>1100000</v>
      </c>
      <c r="O4" s="11">
        <f>O5+O33</f>
        <v>2450000</v>
      </c>
      <c r="P4" s="11">
        <f t="shared" si="1"/>
        <v>0</v>
      </c>
      <c r="Q4" s="11">
        <f t="shared" si="1"/>
        <v>0</v>
      </c>
      <c r="R4" s="11">
        <f t="shared" si="1"/>
        <v>0</v>
      </c>
      <c r="S4" s="11">
        <f t="shared" si="1"/>
        <v>0</v>
      </c>
      <c r="T4" s="11">
        <f t="shared" si="1"/>
        <v>0</v>
      </c>
      <c r="U4" s="11">
        <f t="shared" si="1"/>
        <v>0</v>
      </c>
      <c r="V4" s="11">
        <f t="shared" si="1"/>
        <v>0</v>
      </c>
      <c r="W4" s="11">
        <f t="shared" si="1"/>
        <v>0</v>
      </c>
      <c r="X4" s="11">
        <f t="shared" si="1"/>
        <v>0</v>
      </c>
      <c r="Y4" s="11">
        <f t="shared" si="1"/>
        <v>0</v>
      </c>
      <c r="Z4" s="11">
        <f t="shared" si="1"/>
        <v>0</v>
      </c>
      <c r="AA4" s="11">
        <f t="shared" si="1"/>
        <v>0</v>
      </c>
      <c r="AB4" s="11">
        <f t="shared" si="1"/>
        <v>0</v>
      </c>
    </row>
    <row r="5" spans="1:28" ht="21" customHeight="1" thickBot="1">
      <c r="A5" s="1053" t="s">
        <v>899</v>
      </c>
      <c r="B5" s="1070"/>
      <c r="C5" s="1060"/>
      <c r="D5" s="1060"/>
      <c r="E5" s="1060"/>
      <c r="F5" s="1061"/>
      <c r="G5" s="12">
        <f>G6+G19+G25+G28+G30</f>
        <v>900000</v>
      </c>
      <c r="H5" s="12">
        <f aca="true" t="shared" si="2" ref="H5:AB5">H6+H19+H25+H28+H30</f>
        <v>1273000</v>
      </c>
      <c r="I5" s="12">
        <f t="shared" si="2"/>
        <v>1350000</v>
      </c>
      <c r="J5" s="12">
        <f t="shared" si="2"/>
        <v>840000</v>
      </c>
      <c r="K5" s="12">
        <f t="shared" si="2"/>
        <v>660000</v>
      </c>
      <c r="L5" s="12">
        <f t="shared" si="2"/>
        <v>300000</v>
      </c>
      <c r="M5" s="12">
        <f t="shared" si="2"/>
        <v>1000000</v>
      </c>
      <c r="N5" s="12">
        <f t="shared" si="2"/>
        <v>700000</v>
      </c>
      <c r="O5" s="12">
        <f>O6+O19+O25+O28+O30</f>
        <v>2000000</v>
      </c>
      <c r="P5" s="12">
        <f t="shared" si="2"/>
        <v>0</v>
      </c>
      <c r="Q5" s="12">
        <f t="shared" si="2"/>
        <v>0</v>
      </c>
      <c r="R5" s="12">
        <f t="shared" si="2"/>
        <v>0</v>
      </c>
      <c r="S5" s="12">
        <f t="shared" si="2"/>
        <v>0</v>
      </c>
      <c r="T5" s="12">
        <f t="shared" si="2"/>
        <v>0</v>
      </c>
      <c r="U5" s="12">
        <f t="shared" si="2"/>
        <v>0</v>
      </c>
      <c r="V5" s="12">
        <f t="shared" si="2"/>
        <v>0</v>
      </c>
      <c r="W5" s="12">
        <f t="shared" si="2"/>
        <v>0</v>
      </c>
      <c r="X5" s="12">
        <f t="shared" si="2"/>
        <v>0</v>
      </c>
      <c r="Y5" s="12">
        <f t="shared" si="2"/>
        <v>0</v>
      </c>
      <c r="Z5" s="12">
        <f t="shared" si="2"/>
        <v>0</v>
      </c>
      <c r="AA5" s="12">
        <f t="shared" si="2"/>
        <v>0</v>
      </c>
      <c r="AB5" s="12">
        <f t="shared" si="2"/>
        <v>0</v>
      </c>
    </row>
    <row r="6" spans="1:28" ht="16.5" customHeight="1" thickBot="1">
      <c r="A6" s="1057"/>
      <c r="B6" s="13" t="s">
        <v>981</v>
      </c>
      <c r="C6" s="13" t="s">
        <v>542</v>
      </c>
      <c r="D6" s="13">
        <v>2</v>
      </c>
      <c r="E6" s="14" t="s">
        <v>622</v>
      </c>
      <c r="F6" s="373" t="s">
        <v>623</v>
      </c>
      <c r="G6" s="15">
        <f>SUM(G7:G17)</f>
        <v>610000</v>
      </c>
      <c r="H6" s="15">
        <f>SUM(H7:H17)</f>
        <v>970000</v>
      </c>
      <c r="I6" s="15">
        <f>SUM(I7:I18)</f>
        <v>1046000</v>
      </c>
      <c r="J6" s="15">
        <f aca="true" t="shared" si="3" ref="J6:AB6">SUM(J7:J18)</f>
        <v>560000</v>
      </c>
      <c r="K6" s="15">
        <f t="shared" si="3"/>
        <v>450000</v>
      </c>
      <c r="L6" s="15">
        <f t="shared" si="3"/>
        <v>220000</v>
      </c>
      <c r="M6" s="15">
        <f t="shared" si="3"/>
        <v>800000</v>
      </c>
      <c r="N6" s="15">
        <f t="shared" si="3"/>
        <v>550000</v>
      </c>
      <c r="O6" s="15">
        <f>SUM(O7:O18)</f>
        <v>1720000</v>
      </c>
      <c r="P6" s="539">
        <f t="shared" si="3"/>
        <v>0</v>
      </c>
      <c r="Q6" s="15">
        <f t="shared" si="3"/>
        <v>0</v>
      </c>
      <c r="R6" s="16">
        <f t="shared" si="3"/>
        <v>0</v>
      </c>
      <c r="S6" s="15">
        <f t="shared" si="3"/>
        <v>0</v>
      </c>
      <c r="T6" s="15">
        <f t="shared" si="3"/>
        <v>0</v>
      </c>
      <c r="U6" s="15">
        <f t="shared" si="3"/>
        <v>0</v>
      </c>
      <c r="V6" s="15">
        <f t="shared" si="3"/>
        <v>0</v>
      </c>
      <c r="W6" s="15">
        <f t="shared" si="3"/>
        <v>0</v>
      </c>
      <c r="X6" s="15">
        <f t="shared" si="3"/>
        <v>0</v>
      </c>
      <c r="Y6" s="15">
        <f t="shared" si="3"/>
        <v>0</v>
      </c>
      <c r="Z6" s="15">
        <f t="shared" si="3"/>
        <v>0</v>
      </c>
      <c r="AA6" s="15">
        <f t="shared" si="3"/>
        <v>0</v>
      </c>
      <c r="AB6" s="15">
        <f t="shared" si="3"/>
        <v>0</v>
      </c>
    </row>
    <row r="7" spans="1:28" ht="16.5" customHeight="1">
      <c r="A7" s="1088"/>
      <c r="B7" s="17" t="s">
        <v>981</v>
      </c>
      <c r="C7" s="17" t="s">
        <v>542</v>
      </c>
      <c r="D7" s="17">
        <v>2</v>
      </c>
      <c r="E7" s="17" t="s">
        <v>543</v>
      </c>
      <c r="F7" s="104" t="s">
        <v>544</v>
      </c>
      <c r="G7" s="18">
        <v>0</v>
      </c>
      <c r="H7" s="19">
        <v>140000</v>
      </c>
      <c r="I7" s="19">
        <v>50000</v>
      </c>
      <c r="J7" s="19">
        <v>30000</v>
      </c>
      <c r="K7" s="19">
        <v>20000</v>
      </c>
      <c r="L7" s="19">
        <v>0</v>
      </c>
      <c r="M7" s="19">
        <v>50000</v>
      </c>
      <c r="N7" s="19">
        <v>20000</v>
      </c>
      <c r="O7" s="19">
        <v>100000</v>
      </c>
      <c r="P7" s="685">
        <v>0</v>
      </c>
      <c r="Q7" s="19">
        <v>0</v>
      </c>
      <c r="R7" s="686">
        <f aca="true" t="shared" si="4" ref="R7:R17">P7-Q7</f>
        <v>0</v>
      </c>
      <c r="S7" s="23">
        <v>0</v>
      </c>
      <c r="T7" s="687">
        <v>0</v>
      </c>
      <c r="U7" s="23">
        <v>0</v>
      </c>
      <c r="V7" s="463">
        <f aca="true" t="shared" si="5" ref="V7:V17">T7-U7</f>
        <v>0</v>
      </c>
      <c r="W7" s="23">
        <v>0</v>
      </c>
      <c r="X7" s="335">
        <v>0</v>
      </c>
      <c r="Y7" s="688">
        <v>0</v>
      </c>
      <c r="Z7" s="463">
        <f aca="true" t="shared" si="6" ref="Z7:Z17">X7-Y7</f>
        <v>0</v>
      </c>
      <c r="AA7" s="23">
        <v>0</v>
      </c>
      <c r="AB7" s="19">
        <f aca="true" t="shared" si="7" ref="AB7:AB17">P7+T7+X7</f>
        <v>0</v>
      </c>
    </row>
    <row r="8" spans="1:28" ht="16.5" customHeight="1">
      <c r="A8" s="1088"/>
      <c r="B8" s="21" t="s">
        <v>981</v>
      </c>
      <c r="C8" s="21" t="s">
        <v>542</v>
      </c>
      <c r="D8" s="21">
        <v>2</v>
      </c>
      <c r="E8" s="21" t="s">
        <v>493</v>
      </c>
      <c r="F8" s="374" t="s">
        <v>494</v>
      </c>
      <c r="G8" s="22">
        <v>0</v>
      </c>
      <c r="H8" s="22">
        <v>0</v>
      </c>
      <c r="I8" s="23">
        <v>0</v>
      </c>
      <c r="J8" s="23">
        <v>0</v>
      </c>
      <c r="K8" s="23">
        <v>53000</v>
      </c>
      <c r="L8" s="23">
        <v>40000</v>
      </c>
      <c r="M8" s="23">
        <v>300000</v>
      </c>
      <c r="N8" s="23">
        <v>150000</v>
      </c>
      <c r="O8" s="23">
        <v>50000</v>
      </c>
      <c r="P8" s="687">
        <v>0</v>
      </c>
      <c r="Q8" s="23">
        <v>0</v>
      </c>
      <c r="R8" s="689">
        <f>P8-Q8</f>
        <v>0</v>
      </c>
      <c r="S8" s="23">
        <v>0</v>
      </c>
      <c r="T8" s="687">
        <v>0</v>
      </c>
      <c r="U8" s="23">
        <v>0</v>
      </c>
      <c r="V8" s="464">
        <f>T8-U8</f>
        <v>0</v>
      </c>
      <c r="W8" s="23">
        <v>0</v>
      </c>
      <c r="X8" s="687">
        <v>0</v>
      </c>
      <c r="Y8" s="23">
        <v>0</v>
      </c>
      <c r="Z8" s="464">
        <f>X8-Y8</f>
        <v>0</v>
      </c>
      <c r="AA8" s="23">
        <v>0</v>
      </c>
      <c r="AB8" s="23">
        <f t="shared" si="7"/>
        <v>0</v>
      </c>
    </row>
    <row r="9" spans="1:28" ht="16.5" customHeight="1">
      <c r="A9" s="1088"/>
      <c r="B9" s="21" t="s">
        <v>981</v>
      </c>
      <c r="C9" s="21" t="s">
        <v>542</v>
      </c>
      <c r="D9" s="21">
        <v>2</v>
      </c>
      <c r="E9" s="21" t="s">
        <v>496</v>
      </c>
      <c r="F9" s="374" t="s">
        <v>5</v>
      </c>
      <c r="G9" s="22">
        <v>0</v>
      </c>
      <c r="H9" s="22">
        <v>0</v>
      </c>
      <c r="I9" s="23">
        <v>0</v>
      </c>
      <c r="J9" s="23">
        <v>0</v>
      </c>
      <c r="K9" s="23">
        <v>17000</v>
      </c>
      <c r="L9" s="23">
        <v>0</v>
      </c>
      <c r="M9" s="23">
        <v>0</v>
      </c>
      <c r="N9" s="23">
        <v>0</v>
      </c>
      <c r="O9" s="23"/>
      <c r="P9" s="687">
        <v>0</v>
      </c>
      <c r="Q9" s="23">
        <v>0</v>
      </c>
      <c r="R9" s="689">
        <f>P9-Q9</f>
        <v>0</v>
      </c>
      <c r="S9" s="23">
        <v>0</v>
      </c>
      <c r="T9" s="687">
        <v>0</v>
      </c>
      <c r="U9" s="23">
        <v>0</v>
      </c>
      <c r="V9" s="464">
        <f>T9-U9</f>
        <v>0</v>
      </c>
      <c r="W9" s="23">
        <v>0</v>
      </c>
      <c r="X9" s="687">
        <v>0</v>
      </c>
      <c r="Y9" s="23">
        <v>0</v>
      </c>
      <c r="Z9" s="464">
        <f>X9-Y9</f>
        <v>0</v>
      </c>
      <c r="AA9" s="23">
        <v>0</v>
      </c>
      <c r="AB9" s="23">
        <f t="shared" si="7"/>
        <v>0</v>
      </c>
    </row>
    <row r="10" spans="1:28" ht="16.5" customHeight="1">
      <c r="A10" s="1088"/>
      <c r="B10" s="21" t="s">
        <v>981</v>
      </c>
      <c r="C10" s="641" t="s">
        <v>542</v>
      </c>
      <c r="D10" s="641">
        <v>2</v>
      </c>
      <c r="E10" s="641" t="s">
        <v>545</v>
      </c>
      <c r="F10" s="642" t="s">
        <v>546</v>
      </c>
      <c r="G10" s="22">
        <v>80000</v>
      </c>
      <c r="H10" s="22">
        <v>50000</v>
      </c>
      <c r="I10" s="23">
        <v>54000</v>
      </c>
      <c r="J10" s="23">
        <v>50000</v>
      </c>
      <c r="K10" s="23">
        <v>20000</v>
      </c>
      <c r="L10" s="23">
        <v>20000</v>
      </c>
      <c r="M10" s="23">
        <v>50000</v>
      </c>
      <c r="N10" s="23">
        <v>25000</v>
      </c>
      <c r="O10" s="23">
        <v>50000</v>
      </c>
      <c r="P10" s="687">
        <v>0</v>
      </c>
      <c r="Q10" s="23">
        <v>0</v>
      </c>
      <c r="R10" s="689">
        <f t="shared" si="4"/>
        <v>0</v>
      </c>
      <c r="S10" s="23">
        <v>0</v>
      </c>
      <c r="T10" s="687">
        <v>0</v>
      </c>
      <c r="U10" s="23">
        <v>0</v>
      </c>
      <c r="V10" s="464">
        <f t="shared" si="5"/>
        <v>0</v>
      </c>
      <c r="W10" s="23">
        <v>0</v>
      </c>
      <c r="X10" s="687">
        <v>0</v>
      </c>
      <c r="Y10" s="23">
        <v>0</v>
      </c>
      <c r="Z10" s="464">
        <f t="shared" si="6"/>
        <v>0</v>
      </c>
      <c r="AA10" s="23">
        <v>0</v>
      </c>
      <c r="AB10" s="23">
        <f t="shared" si="7"/>
        <v>0</v>
      </c>
    </row>
    <row r="11" spans="1:28" ht="16.5" customHeight="1">
      <c r="A11" s="1088"/>
      <c r="B11" s="21" t="s">
        <v>981</v>
      </c>
      <c r="C11" s="25" t="s">
        <v>542</v>
      </c>
      <c r="D11" s="25">
        <v>2</v>
      </c>
      <c r="E11" s="25" t="s">
        <v>570</v>
      </c>
      <c r="F11" s="61" t="s">
        <v>708</v>
      </c>
      <c r="G11" s="47">
        <v>250000</v>
      </c>
      <c r="H11" s="22">
        <v>500000</v>
      </c>
      <c r="I11" s="23">
        <v>500000</v>
      </c>
      <c r="J11" s="23">
        <v>350000</v>
      </c>
      <c r="K11" s="23">
        <v>280000</v>
      </c>
      <c r="L11" s="23">
        <v>100000</v>
      </c>
      <c r="M11" s="23">
        <v>250000</v>
      </c>
      <c r="N11" s="23">
        <v>100000</v>
      </c>
      <c r="O11" s="23">
        <v>100000</v>
      </c>
      <c r="P11" s="687">
        <v>0</v>
      </c>
      <c r="Q11" s="23">
        <v>0</v>
      </c>
      <c r="R11" s="689">
        <f>P11-Q11</f>
        <v>0</v>
      </c>
      <c r="S11" s="23">
        <v>0</v>
      </c>
      <c r="T11" s="687">
        <v>0</v>
      </c>
      <c r="U11" s="23">
        <v>0</v>
      </c>
      <c r="V11" s="464">
        <f>T11-U11</f>
        <v>0</v>
      </c>
      <c r="W11" s="652">
        <v>0</v>
      </c>
      <c r="X11" s="687">
        <v>0</v>
      </c>
      <c r="Y11" s="23">
        <v>0</v>
      </c>
      <c r="Z11" s="464">
        <f>X11-Y11</f>
        <v>0</v>
      </c>
      <c r="AA11" s="652">
        <v>0</v>
      </c>
      <c r="AB11" s="23">
        <f>P11+T11+X11</f>
        <v>0</v>
      </c>
    </row>
    <row r="12" spans="1:28" ht="16.5" customHeight="1">
      <c r="A12" s="1088"/>
      <c r="B12" s="21" t="s">
        <v>981</v>
      </c>
      <c r="C12" s="25" t="s">
        <v>542</v>
      </c>
      <c r="D12" s="25">
        <v>2</v>
      </c>
      <c r="E12" s="25" t="s">
        <v>547</v>
      </c>
      <c r="F12" s="375" t="s">
        <v>548</v>
      </c>
      <c r="G12" s="26">
        <v>220000</v>
      </c>
      <c r="H12" s="26">
        <v>200000</v>
      </c>
      <c r="I12" s="23">
        <v>240000</v>
      </c>
      <c r="J12" s="23">
        <v>50000</v>
      </c>
      <c r="K12" s="23">
        <v>20000</v>
      </c>
      <c r="L12" s="23">
        <v>20000</v>
      </c>
      <c r="M12" s="23">
        <v>50000</v>
      </c>
      <c r="N12" s="23">
        <v>200000</v>
      </c>
      <c r="O12" s="23">
        <v>1200000</v>
      </c>
      <c r="P12" s="687">
        <v>0</v>
      </c>
      <c r="Q12" s="23">
        <v>0</v>
      </c>
      <c r="R12" s="689">
        <f t="shared" si="4"/>
        <v>0</v>
      </c>
      <c r="S12" s="23">
        <v>0</v>
      </c>
      <c r="T12" s="687">
        <v>0</v>
      </c>
      <c r="U12" s="23">
        <v>0</v>
      </c>
      <c r="V12" s="464">
        <f t="shared" si="5"/>
        <v>0</v>
      </c>
      <c r="W12" s="23">
        <v>0</v>
      </c>
      <c r="X12" s="687">
        <v>0</v>
      </c>
      <c r="Y12" s="23">
        <v>0</v>
      </c>
      <c r="Z12" s="464">
        <f t="shared" si="6"/>
        <v>0</v>
      </c>
      <c r="AA12" s="23">
        <v>0</v>
      </c>
      <c r="AB12" s="652">
        <f t="shared" si="7"/>
        <v>0</v>
      </c>
    </row>
    <row r="13" spans="1:28" ht="16.5" customHeight="1">
      <c r="A13" s="1088"/>
      <c r="B13" s="21" t="s">
        <v>981</v>
      </c>
      <c r="C13" s="25" t="s">
        <v>542</v>
      </c>
      <c r="D13" s="25">
        <v>2</v>
      </c>
      <c r="E13" s="25" t="s">
        <v>549</v>
      </c>
      <c r="F13" s="375" t="s">
        <v>83</v>
      </c>
      <c r="G13" s="27">
        <v>0</v>
      </c>
      <c r="H13" s="26">
        <v>30000</v>
      </c>
      <c r="I13" s="23">
        <v>150000</v>
      </c>
      <c r="J13" s="23">
        <v>50000</v>
      </c>
      <c r="K13" s="23">
        <v>20000</v>
      </c>
      <c r="L13" s="23">
        <v>20000</v>
      </c>
      <c r="M13" s="23">
        <v>50000</v>
      </c>
      <c r="N13" s="23">
        <v>20000</v>
      </c>
      <c r="O13" s="23">
        <v>100000</v>
      </c>
      <c r="P13" s="687">
        <v>0</v>
      </c>
      <c r="Q13" s="23">
        <v>0</v>
      </c>
      <c r="R13" s="689">
        <f t="shared" si="4"/>
        <v>0</v>
      </c>
      <c r="S13" s="23">
        <v>0</v>
      </c>
      <c r="T13" s="687">
        <v>0</v>
      </c>
      <c r="U13" s="23">
        <v>0</v>
      </c>
      <c r="V13" s="464">
        <f t="shared" si="5"/>
        <v>0</v>
      </c>
      <c r="W13" s="23">
        <v>0</v>
      </c>
      <c r="X13" s="687">
        <v>0</v>
      </c>
      <c r="Y13" s="23">
        <v>0</v>
      </c>
      <c r="Z13" s="464">
        <f t="shared" si="6"/>
        <v>0</v>
      </c>
      <c r="AA13" s="23">
        <v>0</v>
      </c>
      <c r="AB13" s="23">
        <f t="shared" si="7"/>
        <v>0</v>
      </c>
    </row>
    <row r="14" spans="1:28" ht="16.5" customHeight="1">
      <c r="A14" s="1088"/>
      <c r="B14" s="21" t="s">
        <v>981</v>
      </c>
      <c r="C14" s="25" t="s">
        <v>542</v>
      </c>
      <c r="D14" s="25">
        <v>2</v>
      </c>
      <c r="E14" s="25" t="s">
        <v>550</v>
      </c>
      <c r="F14" s="375" t="s">
        <v>706</v>
      </c>
      <c r="G14" s="26">
        <v>60000</v>
      </c>
      <c r="H14" s="26">
        <v>30000</v>
      </c>
      <c r="I14" s="23">
        <v>31000</v>
      </c>
      <c r="J14" s="23">
        <v>30000</v>
      </c>
      <c r="K14" s="23">
        <v>20000</v>
      </c>
      <c r="L14" s="23">
        <v>20000</v>
      </c>
      <c r="M14" s="23">
        <v>50000</v>
      </c>
      <c r="N14" s="23">
        <v>20000</v>
      </c>
      <c r="O14" s="23">
        <v>100000</v>
      </c>
      <c r="P14" s="687">
        <v>0</v>
      </c>
      <c r="Q14" s="23">
        <v>0</v>
      </c>
      <c r="R14" s="689">
        <f t="shared" si="4"/>
        <v>0</v>
      </c>
      <c r="S14" s="23">
        <v>0</v>
      </c>
      <c r="T14" s="687">
        <v>0</v>
      </c>
      <c r="U14" s="23">
        <v>0</v>
      </c>
      <c r="V14" s="464">
        <f t="shared" si="5"/>
        <v>0</v>
      </c>
      <c r="W14" s="23">
        <v>0</v>
      </c>
      <c r="X14" s="687">
        <v>0</v>
      </c>
      <c r="Y14" s="23">
        <v>0</v>
      </c>
      <c r="Z14" s="464">
        <f t="shared" si="6"/>
        <v>0</v>
      </c>
      <c r="AA14" s="23">
        <v>0</v>
      </c>
      <c r="AB14" s="23">
        <f t="shared" si="7"/>
        <v>0</v>
      </c>
    </row>
    <row r="15" spans="1:28" ht="16.5" customHeight="1">
      <c r="A15" s="1088"/>
      <c r="B15" s="21" t="s">
        <v>981</v>
      </c>
      <c r="C15" s="25" t="s">
        <v>542</v>
      </c>
      <c r="D15" s="25">
        <v>2</v>
      </c>
      <c r="E15" s="25" t="s">
        <v>551</v>
      </c>
      <c r="F15" s="375" t="s">
        <v>552</v>
      </c>
      <c r="G15" s="27">
        <v>0</v>
      </c>
      <c r="H15" s="26">
        <v>10000</v>
      </c>
      <c r="I15" s="23">
        <v>10000</v>
      </c>
      <c r="J15" s="23">
        <v>0</v>
      </c>
      <c r="K15" s="23">
        <v>0</v>
      </c>
      <c r="L15" s="23">
        <v>0</v>
      </c>
      <c r="M15" s="23">
        <v>0</v>
      </c>
      <c r="N15" s="23">
        <v>5000</v>
      </c>
      <c r="O15" s="23">
        <v>20000</v>
      </c>
      <c r="P15" s="687">
        <v>0</v>
      </c>
      <c r="Q15" s="23">
        <v>0</v>
      </c>
      <c r="R15" s="689">
        <f t="shared" si="4"/>
        <v>0</v>
      </c>
      <c r="S15" s="23">
        <v>0</v>
      </c>
      <c r="T15" s="687">
        <v>0</v>
      </c>
      <c r="U15" s="23">
        <v>0</v>
      </c>
      <c r="V15" s="464">
        <f t="shared" si="5"/>
        <v>0</v>
      </c>
      <c r="W15" s="23">
        <v>0</v>
      </c>
      <c r="X15" s="687">
        <v>0</v>
      </c>
      <c r="Y15" s="23">
        <v>0</v>
      </c>
      <c r="Z15" s="464">
        <f t="shared" si="6"/>
        <v>0</v>
      </c>
      <c r="AA15" s="23">
        <v>0</v>
      </c>
      <c r="AB15" s="23">
        <f t="shared" si="7"/>
        <v>0</v>
      </c>
    </row>
    <row r="16" spans="1:28" ht="16.5" customHeight="1">
      <c r="A16" s="1088"/>
      <c r="B16" s="21" t="s">
        <v>981</v>
      </c>
      <c r="C16" s="25" t="s">
        <v>542</v>
      </c>
      <c r="D16" s="25">
        <v>2</v>
      </c>
      <c r="E16" s="25" t="s">
        <v>982</v>
      </c>
      <c r="F16" s="375" t="s">
        <v>983</v>
      </c>
      <c r="G16" s="27">
        <v>0</v>
      </c>
      <c r="H16" s="26">
        <v>0</v>
      </c>
      <c r="I16" s="23">
        <v>0</v>
      </c>
      <c r="J16" s="23">
        <v>0</v>
      </c>
      <c r="K16" s="23">
        <v>0</v>
      </c>
      <c r="L16" s="23">
        <v>0</v>
      </c>
      <c r="M16" s="23">
        <v>0</v>
      </c>
      <c r="N16" s="23">
        <v>5000</v>
      </c>
      <c r="O16" s="23"/>
      <c r="P16" s="687">
        <v>0</v>
      </c>
      <c r="Q16" s="23">
        <v>0</v>
      </c>
      <c r="R16" s="689">
        <f>P16-Q16</f>
        <v>0</v>
      </c>
      <c r="S16" s="23">
        <v>0</v>
      </c>
      <c r="T16" s="687">
        <v>0</v>
      </c>
      <c r="U16" s="23">
        <v>0</v>
      </c>
      <c r="V16" s="464">
        <f>T16-U16</f>
        <v>0</v>
      </c>
      <c r="W16" s="23">
        <v>0</v>
      </c>
      <c r="X16" s="687">
        <v>0</v>
      </c>
      <c r="Y16" s="23">
        <v>0</v>
      </c>
      <c r="Z16" s="464">
        <f>X16-Y16</f>
        <v>0</v>
      </c>
      <c r="AA16" s="23">
        <v>0</v>
      </c>
      <c r="AB16" s="23">
        <f>P16+T16+X16</f>
        <v>0</v>
      </c>
    </row>
    <row r="17" spans="1:28" ht="16.5" customHeight="1">
      <c r="A17" s="1088"/>
      <c r="B17" s="21" t="s">
        <v>981</v>
      </c>
      <c r="C17" s="25" t="s">
        <v>542</v>
      </c>
      <c r="D17" s="25">
        <v>2</v>
      </c>
      <c r="E17" s="25" t="s">
        <v>557</v>
      </c>
      <c r="F17" s="375" t="s">
        <v>558</v>
      </c>
      <c r="G17" s="27">
        <v>0</v>
      </c>
      <c r="H17" s="26">
        <v>10000</v>
      </c>
      <c r="I17" s="23">
        <v>11000</v>
      </c>
      <c r="J17" s="23">
        <v>0</v>
      </c>
      <c r="K17" s="23">
        <v>0</v>
      </c>
      <c r="L17" s="23">
        <v>0</v>
      </c>
      <c r="M17" s="23">
        <v>0</v>
      </c>
      <c r="N17" s="23">
        <v>0</v>
      </c>
      <c r="O17" s="23"/>
      <c r="P17" s="687">
        <v>0</v>
      </c>
      <c r="Q17" s="23">
        <v>0</v>
      </c>
      <c r="R17" s="689">
        <f t="shared" si="4"/>
        <v>0</v>
      </c>
      <c r="S17" s="23">
        <v>0</v>
      </c>
      <c r="T17" s="687">
        <v>0</v>
      </c>
      <c r="U17" s="23">
        <v>0</v>
      </c>
      <c r="V17" s="464">
        <f t="shared" si="5"/>
        <v>0</v>
      </c>
      <c r="W17" s="23">
        <v>0</v>
      </c>
      <c r="X17" s="687">
        <v>0</v>
      </c>
      <c r="Y17" s="23">
        <v>0</v>
      </c>
      <c r="Z17" s="464">
        <f t="shared" si="6"/>
        <v>0</v>
      </c>
      <c r="AA17" s="23">
        <v>0</v>
      </c>
      <c r="AB17" s="23">
        <f t="shared" si="7"/>
        <v>0</v>
      </c>
    </row>
    <row r="18" spans="1:28" ht="16.5" customHeight="1" thickBot="1">
      <c r="A18" s="1088"/>
      <c r="B18" s="21" t="s">
        <v>981</v>
      </c>
      <c r="C18" s="25" t="s">
        <v>542</v>
      </c>
      <c r="D18" s="25">
        <v>2</v>
      </c>
      <c r="E18" s="25" t="s">
        <v>628</v>
      </c>
      <c r="F18" s="375" t="s">
        <v>984</v>
      </c>
      <c r="G18" s="27">
        <v>0</v>
      </c>
      <c r="H18" s="26">
        <v>0</v>
      </c>
      <c r="I18" s="23">
        <v>0</v>
      </c>
      <c r="J18" s="23">
        <v>0</v>
      </c>
      <c r="K18" s="23">
        <v>0</v>
      </c>
      <c r="L18" s="23">
        <v>0</v>
      </c>
      <c r="M18" s="23">
        <v>0</v>
      </c>
      <c r="N18" s="23">
        <v>5000</v>
      </c>
      <c r="O18" s="23"/>
      <c r="P18" s="687">
        <v>0</v>
      </c>
      <c r="Q18" s="23">
        <v>0</v>
      </c>
      <c r="R18" s="690">
        <f>P18-Q18</f>
        <v>0</v>
      </c>
      <c r="S18" s="652">
        <v>0</v>
      </c>
      <c r="T18" s="687">
        <v>0</v>
      </c>
      <c r="U18" s="23">
        <v>0</v>
      </c>
      <c r="V18" s="468">
        <f>T18-U18</f>
        <v>0</v>
      </c>
      <c r="W18" s="652">
        <v>0</v>
      </c>
      <c r="X18" s="687">
        <v>0</v>
      </c>
      <c r="Y18" s="23">
        <v>0</v>
      </c>
      <c r="Z18" s="468">
        <f>X18-Y18</f>
        <v>0</v>
      </c>
      <c r="AA18" s="652">
        <v>0</v>
      </c>
      <c r="AB18" s="652">
        <f>P18+T18+X18</f>
        <v>0</v>
      </c>
    </row>
    <row r="19" spans="1:28" ht="16.5" customHeight="1" thickBot="1">
      <c r="A19" s="1088"/>
      <c r="B19" s="28" t="s">
        <v>541</v>
      </c>
      <c r="C19" s="28" t="s">
        <v>542</v>
      </c>
      <c r="D19" s="28">
        <v>2</v>
      </c>
      <c r="E19" s="29" t="s">
        <v>624</v>
      </c>
      <c r="F19" s="30" t="s">
        <v>625</v>
      </c>
      <c r="G19" s="15">
        <f aca="true" t="shared" si="8" ref="G19:AB19">SUM(G20:G24)</f>
        <v>120000</v>
      </c>
      <c r="H19" s="15">
        <f t="shared" si="8"/>
        <v>123000</v>
      </c>
      <c r="I19" s="15">
        <f t="shared" si="8"/>
        <v>189000</v>
      </c>
      <c r="J19" s="15">
        <f t="shared" si="8"/>
        <v>110000</v>
      </c>
      <c r="K19" s="15">
        <f t="shared" si="8"/>
        <v>100000</v>
      </c>
      <c r="L19" s="15">
        <f t="shared" si="8"/>
        <v>20000</v>
      </c>
      <c r="M19" s="15">
        <f t="shared" si="8"/>
        <v>20000</v>
      </c>
      <c r="N19" s="15">
        <f t="shared" si="8"/>
        <v>13000</v>
      </c>
      <c r="O19" s="15">
        <f t="shared" si="8"/>
        <v>150000</v>
      </c>
      <c r="P19" s="539">
        <f t="shared" si="8"/>
        <v>0</v>
      </c>
      <c r="Q19" s="15">
        <f t="shared" si="8"/>
        <v>0</v>
      </c>
      <c r="R19" s="691">
        <f t="shared" si="8"/>
        <v>0</v>
      </c>
      <c r="S19" s="15">
        <f>SUM(S20:S24)</f>
        <v>0</v>
      </c>
      <c r="T19" s="330">
        <f>SUM(T20:T24)</f>
        <v>0</v>
      </c>
      <c r="U19" s="692">
        <f t="shared" si="8"/>
        <v>0</v>
      </c>
      <c r="V19" s="462">
        <f t="shared" si="8"/>
        <v>0</v>
      </c>
      <c r="W19" s="15">
        <f t="shared" si="8"/>
        <v>0</v>
      </c>
      <c r="X19" s="330">
        <f t="shared" si="8"/>
        <v>0</v>
      </c>
      <c r="Y19" s="331">
        <f t="shared" si="8"/>
        <v>0</v>
      </c>
      <c r="Z19" s="462">
        <f t="shared" si="8"/>
        <v>0</v>
      </c>
      <c r="AA19" s="15">
        <f t="shared" si="8"/>
        <v>0</v>
      </c>
      <c r="AB19" s="15">
        <f t="shared" si="8"/>
        <v>0</v>
      </c>
    </row>
    <row r="20" spans="1:28" ht="16.5" customHeight="1">
      <c r="A20" s="1088"/>
      <c r="B20" s="17" t="s">
        <v>981</v>
      </c>
      <c r="C20" s="21" t="s">
        <v>542</v>
      </c>
      <c r="D20" s="21">
        <v>2</v>
      </c>
      <c r="E20" s="21" t="s">
        <v>559</v>
      </c>
      <c r="F20" s="374" t="s">
        <v>560</v>
      </c>
      <c r="G20" s="27">
        <v>0</v>
      </c>
      <c r="H20" s="26">
        <v>20000</v>
      </c>
      <c r="I20" s="23">
        <v>21000</v>
      </c>
      <c r="J20" s="23">
        <v>20000</v>
      </c>
      <c r="K20" s="23">
        <v>20000</v>
      </c>
      <c r="L20" s="23">
        <v>10000</v>
      </c>
      <c r="M20" s="23">
        <v>10000</v>
      </c>
      <c r="N20" s="23">
        <v>2000</v>
      </c>
      <c r="O20" s="23">
        <v>50000</v>
      </c>
      <c r="P20" s="687">
        <v>0</v>
      </c>
      <c r="Q20" s="23">
        <v>0</v>
      </c>
      <c r="R20" s="689">
        <f>P20-Q20</f>
        <v>0</v>
      </c>
      <c r="S20" s="23">
        <v>0</v>
      </c>
      <c r="T20" s="687">
        <v>0</v>
      </c>
      <c r="U20" s="23">
        <v>0</v>
      </c>
      <c r="V20" s="463">
        <f>T20-U20</f>
        <v>0</v>
      </c>
      <c r="W20" s="23">
        <v>0</v>
      </c>
      <c r="X20" s="687">
        <v>0</v>
      </c>
      <c r="Y20" s="23">
        <v>0</v>
      </c>
      <c r="Z20" s="463">
        <f>X20-Y20</f>
        <v>0</v>
      </c>
      <c r="AA20" s="23">
        <v>0</v>
      </c>
      <c r="AB20" s="19">
        <f>P20+T20+X20</f>
        <v>0</v>
      </c>
    </row>
    <row r="21" spans="1:28" ht="16.5" customHeight="1">
      <c r="A21" s="1088"/>
      <c r="B21" s="21" t="s">
        <v>981</v>
      </c>
      <c r="C21" s="25" t="s">
        <v>542</v>
      </c>
      <c r="D21" s="25">
        <v>2</v>
      </c>
      <c r="E21" s="25" t="s">
        <v>561</v>
      </c>
      <c r="F21" s="375" t="s">
        <v>562</v>
      </c>
      <c r="G21" s="26">
        <v>100000</v>
      </c>
      <c r="H21" s="26">
        <v>59000</v>
      </c>
      <c r="I21" s="23">
        <v>105000</v>
      </c>
      <c r="J21" s="23">
        <v>30000</v>
      </c>
      <c r="K21" s="23">
        <v>20000</v>
      </c>
      <c r="L21" s="23">
        <v>10000</v>
      </c>
      <c r="M21" s="23">
        <v>10000</v>
      </c>
      <c r="N21" s="23">
        <v>5000</v>
      </c>
      <c r="O21" s="23">
        <v>100000</v>
      </c>
      <c r="P21" s="687">
        <v>0</v>
      </c>
      <c r="Q21" s="23">
        <v>0</v>
      </c>
      <c r="R21" s="689">
        <f>P21-Q21</f>
        <v>0</v>
      </c>
      <c r="S21" s="23">
        <v>0</v>
      </c>
      <c r="T21" s="687">
        <v>0</v>
      </c>
      <c r="U21" s="23">
        <v>0</v>
      </c>
      <c r="V21" s="464">
        <f>T21-U21</f>
        <v>0</v>
      </c>
      <c r="W21" s="23">
        <v>0</v>
      </c>
      <c r="X21" s="687">
        <v>0</v>
      </c>
      <c r="Y21" s="23">
        <v>0</v>
      </c>
      <c r="Z21" s="464">
        <f>X21-Y21</f>
        <v>0</v>
      </c>
      <c r="AA21" s="23">
        <v>0</v>
      </c>
      <c r="AB21" s="23">
        <f>P21+T21+X21</f>
        <v>0</v>
      </c>
    </row>
    <row r="22" spans="1:28" ht="16.5" customHeight="1">
      <c r="A22" s="1088"/>
      <c r="B22" s="21" t="s">
        <v>981</v>
      </c>
      <c r="C22" s="25" t="s">
        <v>542</v>
      </c>
      <c r="D22" s="25">
        <v>2</v>
      </c>
      <c r="E22" s="25" t="s">
        <v>563</v>
      </c>
      <c r="F22" s="375" t="s">
        <v>564</v>
      </c>
      <c r="G22" s="26">
        <v>20000</v>
      </c>
      <c r="H22" s="26">
        <v>15000</v>
      </c>
      <c r="I22" s="23">
        <v>16000</v>
      </c>
      <c r="J22" s="23">
        <v>20000</v>
      </c>
      <c r="K22" s="23">
        <v>20000</v>
      </c>
      <c r="L22" s="23">
        <v>0</v>
      </c>
      <c r="M22" s="23">
        <v>0</v>
      </c>
      <c r="N22" s="23">
        <v>2000</v>
      </c>
      <c r="O22" s="23"/>
      <c r="P22" s="687">
        <v>0</v>
      </c>
      <c r="Q22" s="23">
        <v>0</v>
      </c>
      <c r="R22" s="689">
        <f>P22-Q22</f>
        <v>0</v>
      </c>
      <c r="S22" s="23">
        <v>0</v>
      </c>
      <c r="T22" s="687">
        <v>0</v>
      </c>
      <c r="U22" s="23">
        <v>0</v>
      </c>
      <c r="V22" s="464">
        <f>T22-U22</f>
        <v>0</v>
      </c>
      <c r="W22" s="23">
        <v>0</v>
      </c>
      <c r="X22" s="687">
        <v>0</v>
      </c>
      <c r="Y22" s="23">
        <v>0</v>
      </c>
      <c r="Z22" s="464">
        <f>X22-Y22</f>
        <v>0</v>
      </c>
      <c r="AA22" s="23">
        <v>0</v>
      </c>
      <c r="AB22" s="23">
        <f>P22+T22+X22</f>
        <v>0</v>
      </c>
    </row>
    <row r="23" spans="1:28" ht="16.5" customHeight="1">
      <c r="A23" s="1088"/>
      <c r="B23" s="21" t="s">
        <v>981</v>
      </c>
      <c r="C23" s="31" t="s">
        <v>542</v>
      </c>
      <c r="D23" s="31">
        <v>2</v>
      </c>
      <c r="E23" s="31" t="s">
        <v>565</v>
      </c>
      <c r="F23" s="376" t="s">
        <v>566</v>
      </c>
      <c r="G23" s="32">
        <v>0</v>
      </c>
      <c r="H23" s="33">
        <v>14000</v>
      </c>
      <c r="I23" s="23">
        <v>31000</v>
      </c>
      <c r="J23" s="23">
        <v>20000</v>
      </c>
      <c r="K23" s="23">
        <v>20000</v>
      </c>
      <c r="L23" s="23">
        <v>0</v>
      </c>
      <c r="M23" s="23">
        <v>0</v>
      </c>
      <c r="N23" s="23">
        <v>2000</v>
      </c>
      <c r="O23" s="23"/>
      <c r="P23" s="687">
        <v>0</v>
      </c>
      <c r="Q23" s="23">
        <v>0</v>
      </c>
      <c r="R23" s="689">
        <f>P23-Q23</f>
        <v>0</v>
      </c>
      <c r="S23" s="23">
        <v>0</v>
      </c>
      <c r="T23" s="687">
        <v>0</v>
      </c>
      <c r="U23" s="23">
        <v>0</v>
      </c>
      <c r="V23" s="464">
        <f>T23-U23</f>
        <v>0</v>
      </c>
      <c r="W23" s="23">
        <v>0</v>
      </c>
      <c r="X23" s="687">
        <v>0</v>
      </c>
      <c r="Y23" s="23">
        <v>0</v>
      </c>
      <c r="Z23" s="464">
        <f>X23-Y23</f>
        <v>0</v>
      </c>
      <c r="AA23" s="23">
        <v>0</v>
      </c>
      <c r="AB23" s="23">
        <f>P23+T23+X23</f>
        <v>0</v>
      </c>
    </row>
    <row r="24" spans="1:28" ht="16.5" customHeight="1" thickBot="1">
      <c r="A24" s="1088"/>
      <c r="B24" s="21" t="s">
        <v>981</v>
      </c>
      <c r="C24" s="31" t="s">
        <v>542</v>
      </c>
      <c r="D24" s="31">
        <v>2</v>
      </c>
      <c r="E24" s="31" t="s">
        <v>567</v>
      </c>
      <c r="F24" s="376" t="s">
        <v>568</v>
      </c>
      <c r="G24" s="32">
        <v>0</v>
      </c>
      <c r="H24" s="33">
        <v>15000</v>
      </c>
      <c r="I24" s="23">
        <v>16000</v>
      </c>
      <c r="J24" s="23">
        <v>20000</v>
      </c>
      <c r="K24" s="23">
        <v>20000</v>
      </c>
      <c r="L24" s="23">
        <v>0</v>
      </c>
      <c r="M24" s="23">
        <v>0</v>
      </c>
      <c r="N24" s="23">
        <v>2000</v>
      </c>
      <c r="O24" s="23"/>
      <c r="P24" s="687">
        <v>0</v>
      </c>
      <c r="Q24" s="23">
        <v>0</v>
      </c>
      <c r="R24" s="689">
        <f>P24-Q24</f>
        <v>0</v>
      </c>
      <c r="S24" s="23">
        <v>0</v>
      </c>
      <c r="T24" s="687">
        <v>0</v>
      </c>
      <c r="U24" s="23">
        <v>0</v>
      </c>
      <c r="V24" s="465">
        <f>T24-U24</f>
        <v>0</v>
      </c>
      <c r="W24" s="23">
        <v>0</v>
      </c>
      <c r="X24" s="687">
        <v>0</v>
      </c>
      <c r="Y24" s="23">
        <v>0</v>
      </c>
      <c r="Z24" s="465">
        <f>X24-Y24</f>
        <v>0</v>
      </c>
      <c r="AA24" s="23">
        <v>0</v>
      </c>
      <c r="AB24" s="23">
        <f>P24+T24+X24</f>
        <v>0</v>
      </c>
    </row>
    <row r="25" spans="1:28" ht="16.5" customHeight="1" thickBot="1">
      <c r="A25" s="1088"/>
      <c r="B25" s="28" t="s">
        <v>541</v>
      </c>
      <c r="C25" s="28" t="s">
        <v>542</v>
      </c>
      <c r="D25" s="28">
        <v>2</v>
      </c>
      <c r="E25" s="29" t="s">
        <v>2</v>
      </c>
      <c r="F25" s="30" t="s">
        <v>3</v>
      </c>
      <c r="G25" s="15">
        <f aca="true" t="shared" si="9" ref="G25:AB25">SUM(G26:G27)</f>
        <v>150000</v>
      </c>
      <c r="H25" s="15">
        <f t="shared" si="9"/>
        <v>150000</v>
      </c>
      <c r="I25" s="15">
        <f t="shared" si="9"/>
        <v>100000</v>
      </c>
      <c r="J25" s="15">
        <f t="shared" si="9"/>
        <v>150000</v>
      </c>
      <c r="K25" s="15">
        <f t="shared" si="9"/>
        <v>70000</v>
      </c>
      <c r="L25" s="15">
        <f t="shared" si="9"/>
        <v>40000</v>
      </c>
      <c r="M25" s="15">
        <f>SUM(M26:M27)</f>
        <v>140000</v>
      </c>
      <c r="N25" s="15">
        <f>SUM(N26:N27)</f>
        <v>100000</v>
      </c>
      <c r="O25" s="15">
        <f>SUM(O26:O27)</f>
        <v>100000</v>
      </c>
      <c r="P25" s="539">
        <f t="shared" si="9"/>
        <v>0</v>
      </c>
      <c r="Q25" s="15">
        <f t="shared" si="9"/>
        <v>0</v>
      </c>
      <c r="R25" s="691">
        <f t="shared" si="9"/>
        <v>0</v>
      </c>
      <c r="S25" s="15">
        <f t="shared" si="9"/>
        <v>0</v>
      </c>
      <c r="T25" s="330">
        <f t="shared" si="9"/>
        <v>0</v>
      </c>
      <c r="U25" s="331">
        <f t="shared" si="9"/>
        <v>0</v>
      </c>
      <c r="V25" s="462">
        <f t="shared" si="9"/>
        <v>0</v>
      </c>
      <c r="W25" s="15">
        <f t="shared" si="9"/>
        <v>0</v>
      </c>
      <c r="X25" s="330">
        <f t="shared" si="9"/>
        <v>0</v>
      </c>
      <c r="Y25" s="331">
        <f t="shared" si="9"/>
        <v>0</v>
      </c>
      <c r="Z25" s="462">
        <f t="shared" si="9"/>
        <v>0</v>
      </c>
      <c r="AA25" s="15">
        <f t="shared" si="9"/>
        <v>0</v>
      </c>
      <c r="AB25" s="15">
        <f t="shared" si="9"/>
        <v>0</v>
      </c>
    </row>
    <row r="26" spans="1:28" ht="16.5" customHeight="1">
      <c r="A26" s="1088"/>
      <c r="B26" s="17" t="s">
        <v>981</v>
      </c>
      <c r="C26" s="17" t="s">
        <v>542</v>
      </c>
      <c r="D26" s="17">
        <v>2</v>
      </c>
      <c r="E26" s="17" t="s">
        <v>571</v>
      </c>
      <c r="F26" s="46" t="s">
        <v>425</v>
      </c>
      <c r="G26" s="310">
        <v>150000</v>
      </c>
      <c r="H26" s="113">
        <v>150000</v>
      </c>
      <c r="I26" s="19">
        <v>100000</v>
      </c>
      <c r="J26" s="19">
        <v>100000</v>
      </c>
      <c r="K26" s="19">
        <v>40000</v>
      </c>
      <c r="L26" s="19">
        <v>20000</v>
      </c>
      <c r="M26" s="19">
        <v>110000</v>
      </c>
      <c r="N26" s="19">
        <v>80000</v>
      </c>
      <c r="O26" s="19">
        <v>50000</v>
      </c>
      <c r="P26" s="687">
        <v>0</v>
      </c>
      <c r="Q26" s="23">
        <v>0</v>
      </c>
      <c r="R26" s="686">
        <f>P26-Q26</f>
        <v>0</v>
      </c>
      <c r="S26" s="23">
        <v>0</v>
      </c>
      <c r="T26" s="687">
        <v>0</v>
      </c>
      <c r="U26" s="23">
        <v>0</v>
      </c>
      <c r="V26" s="463">
        <f>T26-U26</f>
        <v>0</v>
      </c>
      <c r="W26" s="19">
        <v>0</v>
      </c>
      <c r="X26" s="687">
        <v>0</v>
      </c>
      <c r="Y26" s="23">
        <v>0</v>
      </c>
      <c r="Z26" s="463">
        <f>X26-Y26</f>
        <v>0</v>
      </c>
      <c r="AA26" s="19">
        <v>0</v>
      </c>
      <c r="AB26" s="19">
        <f>P26+T26+X26</f>
        <v>0</v>
      </c>
    </row>
    <row r="27" spans="1:28" ht="16.5" customHeight="1" thickBot="1">
      <c r="A27" s="1088"/>
      <c r="B27" s="21" t="s">
        <v>981</v>
      </c>
      <c r="C27" s="35" t="s">
        <v>542</v>
      </c>
      <c r="D27" s="35">
        <v>2</v>
      </c>
      <c r="E27" s="35" t="s">
        <v>426</v>
      </c>
      <c r="F27" s="48" t="s">
        <v>427</v>
      </c>
      <c r="G27" s="308">
        <v>0</v>
      </c>
      <c r="H27" s="109">
        <v>0</v>
      </c>
      <c r="I27" s="309">
        <v>0</v>
      </c>
      <c r="J27" s="309">
        <v>50000</v>
      </c>
      <c r="K27" s="309">
        <v>30000</v>
      </c>
      <c r="L27" s="309">
        <v>20000</v>
      </c>
      <c r="M27" s="309">
        <v>30000</v>
      </c>
      <c r="N27" s="309">
        <v>20000</v>
      </c>
      <c r="O27" s="309">
        <v>50000</v>
      </c>
      <c r="P27" s="687">
        <v>0</v>
      </c>
      <c r="Q27" s="23">
        <v>0</v>
      </c>
      <c r="R27" s="693">
        <f>P27-Q27</f>
        <v>0</v>
      </c>
      <c r="S27" s="23">
        <v>0</v>
      </c>
      <c r="T27" s="687">
        <v>0</v>
      </c>
      <c r="U27" s="23">
        <v>0</v>
      </c>
      <c r="V27" s="468">
        <f>T27-U27</f>
        <v>0</v>
      </c>
      <c r="W27" s="37">
        <v>0</v>
      </c>
      <c r="X27" s="687">
        <v>0</v>
      </c>
      <c r="Y27" s="23">
        <v>0</v>
      </c>
      <c r="Z27" s="468">
        <f>X27-Y27</f>
        <v>0</v>
      </c>
      <c r="AA27" s="37">
        <v>0</v>
      </c>
      <c r="AB27" s="23">
        <f>P27+T27+X27</f>
        <v>0</v>
      </c>
    </row>
    <row r="28" spans="1:28" ht="16.5" customHeight="1" thickBot="1">
      <c r="A28" s="1088"/>
      <c r="B28" s="28" t="s">
        <v>541</v>
      </c>
      <c r="C28" s="28" t="s">
        <v>542</v>
      </c>
      <c r="D28" s="28">
        <v>2</v>
      </c>
      <c r="E28" s="29" t="s">
        <v>0</v>
      </c>
      <c r="F28" s="34" t="s">
        <v>1</v>
      </c>
      <c r="G28" s="15">
        <f aca="true" t="shared" si="10" ref="G28:AB28">SUM(G29)</f>
        <v>20000</v>
      </c>
      <c r="H28" s="15">
        <f t="shared" si="10"/>
        <v>30000</v>
      </c>
      <c r="I28" s="15">
        <f t="shared" si="10"/>
        <v>15000</v>
      </c>
      <c r="J28" s="15">
        <f t="shared" si="10"/>
        <v>20000</v>
      </c>
      <c r="K28" s="15">
        <f t="shared" si="10"/>
        <v>20000</v>
      </c>
      <c r="L28" s="15">
        <f t="shared" si="10"/>
        <v>10000</v>
      </c>
      <c r="M28" s="15">
        <f t="shared" si="10"/>
        <v>20000</v>
      </c>
      <c r="N28" s="15">
        <f t="shared" si="10"/>
        <v>17000</v>
      </c>
      <c r="O28" s="15">
        <f t="shared" si="10"/>
        <v>20000</v>
      </c>
      <c r="P28" s="539">
        <f t="shared" si="10"/>
        <v>0</v>
      </c>
      <c r="Q28" s="15">
        <f t="shared" si="10"/>
        <v>0</v>
      </c>
      <c r="R28" s="691">
        <f t="shared" si="10"/>
        <v>0</v>
      </c>
      <c r="S28" s="15">
        <f t="shared" si="10"/>
        <v>0</v>
      </c>
      <c r="T28" s="330">
        <f t="shared" si="10"/>
        <v>0</v>
      </c>
      <c r="U28" s="331">
        <f t="shared" si="10"/>
        <v>0</v>
      </c>
      <c r="V28" s="462">
        <f t="shared" si="10"/>
        <v>0</v>
      </c>
      <c r="W28" s="15">
        <f t="shared" si="10"/>
        <v>0</v>
      </c>
      <c r="X28" s="330">
        <f t="shared" si="10"/>
        <v>0</v>
      </c>
      <c r="Y28" s="331">
        <f t="shared" si="10"/>
        <v>0</v>
      </c>
      <c r="Z28" s="462">
        <f t="shared" si="10"/>
        <v>0</v>
      </c>
      <c r="AA28" s="15">
        <f t="shared" si="10"/>
        <v>0</v>
      </c>
      <c r="AB28" s="15">
        <f t="shared" si="10"/>
        <v>0</v>
      </c>
    </row>
    <row r="29" spans="1:28" ht="16.5" customHeight="1" thickBot="1">
      <c r="A29" s="1088"/>
      <c r="B29" s="17" t="s">
        <v>981</v>
      </c>
      <c r="C29" s="35" t="s">
        <v>542</v>
      </c>
      <c r="D29" s="35">
        <v>2</v>
      </c>
      <c r="E29" s="35" t="s">
        <v>569</v>
      </c>
      <c r="F29" s="377" t="s">
        <v>707</v>
      </c>
      <c r="G29" s="36">
        <v>20000</v>
      </c>
      <c r="H29" s="36">
        <v>30000</v>
      </c>
      <c r="I29" s="37">
        <v>15000</v>
      </c>
      <c r="J29" s="37">
        <v>20000</v>
      </c>
      <c r="K29" s="37">
        <v>20000</v>
      </c>
      <c r="L29" s="37">
        <v>10000</v>
      </c>
      <c r="M29" s="37">
        <v>20000</v>
      </c>
      <c r="N29" s="37">
        <v>17000</v>
      </c>
      <c r="O29" s="37">
        <v>20000</v>
      </c>
      <c r="P29" s="687">
        <v>0</v>
      </c>
      <c r="Q29" s="23">
        <v>0</v>
      </c>
      <c r="R29" s="694">
        <f>P29-Q29</f>
        <v>0</v>
      </c>
      <c r="S29" s="23">
        <v>0</v>
      </c>
      <c r="T29" s="687">
        <v>0</v>
      </c>
      <c r="U29" s="23">
        <v>0</v>
      </c>
      <c r="V29" s="466">
        <f>T29-U29</f>
        <v>0</v>
      </c>
      <c r="W29" s="19">
        <v>0</v>
      </c>
      <c r="X29" s="687">
        <v>0</v>
      </c>
      <c r="Y29" s="23">
        <v>0</v>
      </c>
      <c r="Z29" s="466">
        <f>X29-Y29</f>
        <v>0</v>
      </c>
      <c r="AA29" s="19">
        <v>0</v>
      </c>
      <c r="AB29" s="19">
        <f>P29+T29+X29</f>
        <v>0</v>
      </c>
    </row>
    <row r="30" spans="1:28" ht="16.5" customHeight="1" thickBot="1">
      <c r="A30" s="1088"/>
      <c r="B30" s="28" t="s">
        <v>541</v>
      </c>
      <c r="C30" s="28" t="s">
        <v>542</v>
      </c>
      <c r="D30" s="28">
        <v>2</v>
      </c>
      <c r="E30" s="29" t="s">
        <v>48</v>
      </c>
      <c r="F30" s="34" t="s">
        <v>49</v>
      </c>
      <c r="G30" s="15">
        <f aca="true" t="shared" si="11" ref="G30:AB30">SUM(G31)</f>
        <v>0</v>
      </c>
      <c r="H30" s="15">
        <f t="shared" si="11"/>
        <v>0</v>
      </c>
      <c r="I30" s="15">
        <f t="shared" si="11"/>
        <v>0</v>
      </c>
      <c r="J30" s="15">
        <f t="shared" si="11"/>
        <v>0</v>
      </c>
      <c r="K30" s="15">
        <f t="shared" si="11"/>
        <v>20000</v>
      </c>
      <c r="L30" s="15">
        <f t="shared" si="11"/>
        <v>10000</v>
      </c>
      <c r="M30" s="15">
        <f t="shared" si="11"/>
        <v>20000</v>
      </c>
      <c r="N30" s="15">
        <f t="shared" si="11"/>
        <v>20000</v>
      </c>
      <c r="O30" s="15">
        <f t="shared" si="11"/>
        <v>10000</v>
      </c>
      <c r="P30" s="539">
        <f t="shared" si="11"/>
        <v>0</v>
      </c>
      <c r="Q30" s="15">
        <f t="shared" si="11"/>
        <v>0</v>
      </c>
      <c r="R30" s="691">
        <f t="shared" si="11"/>
        <v>0</v>
      </c>
      <c r="S30" s="15">
        <f t="shared" si="11"/>
        <v>0</v>
      </c>
      <c r="T30" s="330">
        <f t="shared" si="11"/>
        <v>0</v>
      </c>
      <c r="U30" s="331">
        <f t="shared" si="11"/>
        <v>0</v>
      </c>
      <c r="V30" s="462">
        <f t="shared" si="11"/>
        <v>0</v>
      </c>
      <c r="W30" s="15">
        <f t="shared" si="11"/>
        <v>0</v>
      </c>
      <c r="X30" s="330">
        <f t="shared" si="11"/>
        <v>0</v>
      </c>
      <c r="Y30" s="331">
        <f t="shared" si="11"/>
        <v>0</v>
      </c>
      <c r="Z30" s="462">
        <f t="shared" si="11"/>
        <v>0</v>
      </c>
      <c r="AA30" s="15">
        <f t="shared" si="11"/>
        <v>0</v>
      </c>
      <c r="AB30" s="15">
        <f t="shared" si="11"/>
        <v>0</v>
      </c>
    </row>
    <row r="31" spans="1:28" ht="16.5" customHeight="1" thickBot="1">
      <c r="A31" s="1089"/>
      <c r="B31" s="17" t="s">
        <v>981</v>
      </c>
      <c r="C31" s="35" t="s">
        <v>542</v>
      </c>
      <c r="D31" s="35">
        <v>2</v>
      </c>
      <c r="E31" s="35" t="s">
        <v>603</v>
      </c>
      <c r="F31" s="377" t="s">
        <v>604</v>
      </c>
      <c r="G31" s="36">
        <v>0</v>
      </c>
      <c r="H31" s="36">
        <v>0</v>
      </c>
      <c r="I31" s="37">
        <v>0</v>
      </c>
      <c r="J31" s="37">
        <v>0</v>
      </c>
      <c r="K31" s="37">
        <v>20000</v>
      </c>
      <c r="L31" s="37">
        <v>10000</v>
      </c>
      <c r="M31" s="37">
        <v>20000</v>
      </c>
      <c r="N31" s="37">
        <v>20000</v>
      </c>
      <c r="O31" s="37">
        <v>10000</v>
      </c>
      <c r="P31" s="687">
        <v>0</v>
      </c>
      <c r="Q31" s="23">
        <v>0</v>
      </c>
      <c r="R31" s="694">
        <f>P31-Q31</f>
        <v>0</v>
      </c>
      <c r="S31" s="39">
        <v>0</v>
      </c>
      <c r="T31" s="687">
        <v>0</v>
      </c>
      <c r="U31" s="23">
        <v>0</v>
      </c>
      <c r="V31" s="466">
        <f>T31-U31</f>
        <v>0</v>
      </c>
      <c r="W31" s="39">
        <v>0</v>
      </c>
      <c r="X31" s="687">
        <v>0</v>
      </c>
      <c r="Y31" s="23">
        <v>0</v>
      </c>
      <c r="Z31" s="466">
        <f>X31-Y31</f>
        <v>0</v>
      </c>
      <c r="AA31" s="39">
        <v>0</v>
      </c>
      <c r="AB31" s="39">
        <f>P31+T31+X31</f>
        <v>0</v>
      </c>
    </row>
    <row r="32" spans="1:28" ht="15" customHeight="1" thickBot="1">
      <c r="A32" s="49"/>
      <c r="B32" s="50"/>
      <c r="C32" s="51"/>
      <c r="D32" s="51"/>
      <c r="E32" s="51"/>
      <c r="F32" s="51"/>
      <c r="G32" s="52"/>
      <c r="H32" s="52"/>
      <c r="I32" s="52"/>
      <c r="J32" s="52"/>
      <c r="K32" s="52"/>
      <c r="L32" s="52"/>
      <c r="M32" s="52"/>
      <c r="N32" s="52"/>
      <c r="O32" s="52"/>
      <c r="P32" s="52"/>
      <c r="Q32" s="52"/>
      <c r="R32" s="52"/>
      <c r="S32" s="52"/>
      <c r="T32" s="52"/>
      <c r="U32" s="52"/>
      <c r="V32" s="52"/>
      <c r="W32" s="96"/>
      <c r="X32" s="52"/>
      <c r="Y32" s="52"/>
      <c r="Z32" s="52"/>
      <c r="AA32" s="52"/>
      <c r="AB32" s="53"/>
    </row>
    <row r="33" spans="1:28" ht="21" customHeight="1" thickBot="1">
      <c r="A33" s="49"/>
      <c r="B33" s="1070"/>
      <c r="C33" s="1060"/>
      <c r="D33" s="1060"/>
      <c r="E33" s="1060"/>
      <c r="F33" s="1061"/>
      <c r="G33" s="12">
        <f>G34</f>
        <v>0</v>
      </c>
      <c r="H33" s="12">
        <f aca="true" t="shared" si="12" ref="H33:AB33">H34</f>
        <v>0</v>
      </c>
      <c r="I33" s="12">
        <f t="shared" si="12"/>
        <v>0</v>
      </c>
      <c r="J33" s="12">
        <f t="shared" si="12"/>
        <v>0</v>
      </c>
      <c r="K33" s="12">
        <f t="shared" si="12"/>
        <v>0</v>
      </c>
      <c r="L33" s="12">
        <f t="shared" si="12"/>
        <v>0</v>
      </c>
      <c r="M33" s="12">
        <f t="shared" si="12"/>
        <v>400000</v>
      </c>
      <c r="N33" s="12">
        <f t="shared" si="12"/>
        <v>400000</v>
      </c>
      <c r="O33" s="12">
        <f t="shared" si="12"/>
        <v>450000</v>
      </c>
      <c r="P33" s="12">
        <f t="shared" si="12"/>
        <v>0</v>
      </c>
      <c r="Q33" s="12">
        <f t="shared" si="12"/>
        <v>0</v>
      </c>
      <c r="R33" s="12">
        <f t="shared" si="12"/>
        <v>0</v>
      </c>
      <c r="S33" s="12">
        <f t="shared" si="12"/>
        <v>0</v>
      </c>
      <c r="T33" s="12">
        <f t="shared" si="12"/>
        <v>0</v>
      </c>
      <c r="U33" s="12">
        <f t="shared" si="12"/>
        <v>0</v>
      </c>
      <c r="V33" s="12">
        <f t="shared" si="12"/>
        <v>0</v>
      </c>
      <c r="W33" s="12">
        <f t="shared" si="12"/>
        <v>0</v>
      </c>
      <c r="X33" s="12">
        <f t="shared" si="12"/>
        <v>0</v>
      </c>
      <c r="Y33" s="12">
        <f t="shared" si="12"/>
        <v>0</v>
      </c>
      <c r="Z33" s="12">
        <f t="shared" si="12"/>
        <v>0</v>
      </c>
      <c r="AA33" s="12">
        <f t="shared" si="12"/>
        <v>0</v>
      </c>
      <c r="AB33" s="12">
        <f t="shared" si="12"/>
        <v>0</v>
      </c>
    </row>
    <row r="34" spans="1:28" ht="16.5" customHeight="1" thickBot="1">
      <c r="A34" s="1048" t="s">
        <v>985</v>
      </c>
      <c r="B34" s="28" t="s">
        <v>981</v>
      </c>
      <c r="C34" s="28" t="s">
        <v>627</v>
      </c>
      <c r="D34" s="28">
        <v>2</v>
      </c>
      <c r="E34" s="29" t="s">
        <v>622</v>
      </c>
      <c r="F34" s="30" t="s">
        <v>623</v>
      </c>
      <c r="G34" s="15">
        <f>SUM(G35:G42)</f>
        <v>0</v>
      </c>
      <c r="H34" s="15">
        <f aca="true" t="shared" si="13" ref="H34:AB34">SUM(H35:H42)</f>
        <v>0</v>
      </c>
      <c r="I34" s="15">
        <f t="shared" si="13"/>
        <v>0</v>
      </c>
      <c r="J34" s="15">
        <f t="shared" si="13"/>
        <v>0</v>
      </c>
      <c r="K34" s="15">
        <f t="shared" si="13"/>
        <v>0</v>
      </c>
      <c r="L34" s="15">
        <f t="shared" si="13"/>
        <v>0</v>
      </c>
      <c r="M34" s="15">
        <f t="shared" si="13"/>
        <v>400000</v>
      </c>
      <c r="N34" s="15">
        <f t="shared" si="13"/>
        <v>400000</v>
      </c>
      <c r="O34" s="15">
        <f>SUM(O35:O42)</f>
        <v>450000</v>
      </c>
      <c r="P34" s="15">
        <f t="shared" si="13"/>
        <v>0</v>
      </c>
      <c r="Q34" s="15">
        <f t="shared" si="13"/>
        <v>0</v>
      </c>
      <c r="R34" s="15">
        <f t="shared" si="13"/>
        <v>0</v>
      </c>
      <c r="S34" s="15">
        <f t="shared" si="13"/>
        <v>0</v>
      </c>
      <c r="T34" s="15">
        <f t="shared" si="13"/>
        <v>0</v>
      </c>
      <c r="U34" s="15">
        <f t="shared" si="13"/>
        <v>0</v>
      </c>
      <c r="V34" s="15">
        <f t="shared" si="13"/>
        <v>0</v>
      </c>
      <c r="W34" s="15">
        <f t="shared" si="13"/>
        <v>0</v>
      </c>
      <c r="X34" s="15">
        <f t="shared" si="13"/>
        <v>0</v>
      </c>
      <c r="Y34" s="15">
        <f t="shared" si="13"/>
        <v>0</v>
      </c>
      <c r="Z34" s="15">
        <f t="shared" si="13"/>
        <v>0</v>
      </c>
      <c r="AA34" s="15">
        <f t="shared" si="13"/>
        <v>0</v>
      </c>
      <c r="AB34" s="15">
        <f t="shared" si="13"/>
        <v>0</v>
      </c>
    </row>
    <row r="35" spans="1:28" ht="16.5" customHeight="1">
      <c r="A35" s="1009"/>
      <c r="B35" s="21" t="s">
        <v>981</v>
      </c>
      <c r="C35" s="21" t="s">
        <v>627</v>
      </c>
      <c r="D35" s="21">
        <v>2</v>
      </c>
      <c r="E35" s="21" t="s">
        <v>543</v>
      </c>
      <c r="F35" s="695" t="s">
        <v>544</v>
      </c>
      <c r="G35" s="60">
        <v>0</v>
      </c>
      <c r="H35" s="60">
        <v>0</v>
      </c>
      <c r="I35" s="60">
        <v>0</v>
      </c>
      <c r="J35" s="60">
        <v>0</v>
      </c>
      <c r="K35" s="60">
        <v>0</v>
      </c>
      <c r="L35" s="60">
        <v>0</v>
      </c>
      <c r="M35" s="60">
        <v>0</v>
      </c>
      <c r="N35" s="60">
        <v>151000</v>
      </c>
      <c r="O35" s="60">
        <v>200000</v>
      </c>
      <c r="P35" s="687">
        <v>0</v>
      </c>
      <c r="Q35" s="23">
        <v>0</v>
      </c>
      <c r="R35" s="696">
        <f aca="true" t="shared" si="14" ref="R35:R42">P35-Q35</f>
        <v>0</v>
      </c>
      <c r="S35" s="652">
        <v>0</v>
      </c>
      <c r="T35" s="687">
        <v>0</v>
      </c>
      <c r="U35" s="23">
        <v>0</v>
      </c>
      <c r="V35" s="696">
        <f aca="true" t="shared" si="15" ref="V35:V40">T35-U35</f>
        <v>0</v>
      </c>
      <c r="W35" s="652">
        <v>0</v>
      </c>
      <c r="X35" s="687">
        <v>0</v>
      </c>
      <c r="Y35" s="23">
        <v>0</v>
      </c>
      <c r="Z35" s="696">
        <f aca="true" t="shared" si="16" ref="Z35:Z40">X35-Y35</f>
        <v>0</v>
      </c>
      <c r="AA35" s="652">
        <v>0</v>
      </c>
      <c r="AB35" s="652">
        <f aca="true" t="shared" si="17" ref="AB35:AB40">P35+T35+X35</f>
        <v>0</v>
      </c>
    </row>
    <row r="36" spans="1:28" ht="16.5" customHeight="1">
      <c r="A36" s="1009"/>
      <c r="B36" s="21" t="s">
        <v>981</v>
      </c>
      <c r="C36" s="21" t="s">
        <v>627</v>
      </c>
      <c r="D36" s="21">
        <v>2</v>
      </c>
      <c r="E36" s="21" t="s">
        <v>496</v>
      </c>
      <c r="F36" s="58" t="s">
        <v>5</v>
      </c>
      <c r="G36" s="60">
        <v>0</v>
      </c>
      <c r="H36" s="60">
        <v>0</v>
      </c>
      <c r="I36" s="60">
        <v>0</v>
      </c>
      <c r="J36" s="60">
        <v>0</v>
      </c>
      <c r="K36" s="60">
        <v>0</v>
      </c>
      <c r="L36" s="60">
        <v>0</v>
      </c>
      <c r="M36" s="60">
        <v>150000</v>
      </c>
      <c r="N36" s="60">
        <v>50000</v>
      </c>
      <c r="O36" s="60"/>
      <c r="P36" s="687">
        <v>0</v>
      </c>
      <c r="Q36" s="23">
        <v>0</v>
      </c>
      <c r="R36" s="696">
        <f t="shared" si="14"/>
        <v>0</v>
      </c>
      <c r="S36" s="652">
        <v>0</v>
      </c>
      <c r="T36" s="687">
        <v>0</v>
      </c>
      <c r="U36" s="23">
        <v>0</v>
      </c>
      <c r="V36" s="696">
        <f t="shared" si="15"/>
        <v>0</v>
      </c>
      <c r="W36" s="652">
        <v>0</v>
      </c>
      <c r="X36" s="687">
        <v>0</v>
      </c>
      <c r="Y36" s="23">
        <v>0</v>
      </c>
      <c r="Z36" s="696">
        <f t="shared" si="16"/>
        <v>0</v>
      </c>
      <c r="AA36" s="652">
        <v>0</v>
      </c>
      <c r="AB36" s="652">
        <f t="shared" si="17"/>
        <v>0</v>
      </c>
    </row>
    <row r="37" spans="1:28" ht="16.5" customHeight="1">
      <c r="A37" s="1009"/>
      <c r="B37" s="21" t="s">
        <v>981</v>
      </c>
      <c r="C37" s="21" t="s">
        <v>627</v>
      </c>
      <c r="D37" s="21">
        <v>2</v>
      </c>
      <c r="E37" s="25" t="s">
        <v>570</v>
      </c>
      <c r="F37" s="61" t="s">
        <v>516</v>
      </c>
      <c r="G37" s="59">
        <v>0</v>
      </c>
      <c r="H37" s="60">
        <v>0</v>
      </c>
      <c r="I37" s="60">
        <v>0</v>
      </c>
      <c r="J37" s="60">
        <v>0</v>
      </c>
      <c r="K37" s="60">
        <v>0</v>
      </c>
      <c r="L37" s="60">
        <v>0</v>
      </c>
      <c r="M37" s="60">
        <v>50000</v>
      </c>
      <c r="N37" s="60">
        <v>0</v>
      </c>
      <c r="O37" s="60"/>
      <c r="P37" s="687">
        <v>0</v>
      </c>
      <c r="Q37" s="23">
        <v>0</v>
      </c>
      <c r="R37" s="464">
        <f t="shared" si="14"/>
        <v>0</v>
      </c>
      <c r="S37" s="23">
        <v>0</v>
      </c>
      <c r="T37" s="687">
        <v>0</v>
      </c>
      <c r="U37" s="23">
        <v>0</v>
      </c>
      <c r="V37" s="464">
        <f t="shared" si="15"/>
        <v>0</v>
      </c>
      <c r="W37" s="23">
        <v>0</v>
      </c>
      <c r="X37" s="687">
        <v>0</v>
      </c>
      <c r="Y37" s="23">
        <v>0</v>
      </c>
      <c r="Z37" s="464">
        <f t="shared" si="16"/>
        <v>0</v>
      </c>
      <c r="AA37" s="23">
        <v>0</v>
      </c>
      <c r="AB37" s="23">
        <f t="shared" si="17"/>
        <v>0</v>
      </c>
    </row>
    <row r="38" spans="1:28" ht="16.5" customHeight="1">
      <c r="A38" s="1009"/>
      <c r="B38" s="21" t="s">
        <v>981</v>
      </c>
      <c r="C38" s="21" t="s">
        <v>627</v>
      </c>
      <c r="D38" s="21">
        <v>2</v>
      </c>
      <c r="E38" s="21" t="s">
        <v>549</v>
      </c>
      <c r="F38" s="374" t="s">
        <v>83</v>
      </c>
      <c r="G38" s="60">
        <v>0</v>
      </c>
      <c r="H38" s="60">
        <v>0</v>
      </c>
      <c r="I38" s="60">
        <v>0</v>
      </c>
      <c r="J38" s="60">
        <v>0</v>
      </c>
      <c r="K38" s="26">
        <v>0</v>
      </c>
      <c r="L38" s="62">
        <v>0</v>
      </c>
      <c r="M38" s="62">
        <v>0</v>
      </c>
      <c r="N38" s="62">
        <v>50000</v>
      </c>
      <c r="O38" s="62">
        <v>50000</v>
      </c>
      <c r="P38" s="687">
        <v>0</v>
      </c>
      <c r="Q38" s="23">
        <v>0</v>
      </c>
      <c r="R38" s="697">
        <f t="shared" si="14"/>
        <v>0</v>
      </c>
      <c r="S38" s="23">
        <v>0</v>
      </c>
      <c r="T38" s="687">
        <v>0</v>
      </c>
      <c r="U38" s="23">
        <v>0</v>
      </c>
      <c r="V38" s="697">
        <f t="shared" si="15"/>
        <v>0</v>
      </c>
      <c r="W38" s="23">
        <v>0</v>
      </c>
      <c r="X38" s="687">
        <v>0</v>
      </c>
      <c r="Y38" s="23">
        <v>0</v>
      </c>
      <c r="Z38" s="697">
        <f t="shared" si="16"/>
        <v>0</v>
      </c>
      <c r="AA38" s="23">
        <v>0</v>
      </c>
      <c r="AB38" s="23">
        <f t="shared" si="17"/>
        <v>0</v>
      </c>
    </row>
    <row r="39" spans="1:28" ht="16.5" customHeight="1">
      <c r="A39" s="1009"/>
      <c r="B39" s="21" t="s">
        <v>981</v>
      </c>
      <c r="C39" s="25" t="s">
        <v>627</v>
      </c>
      <c r="D39" s="25">
        <v>2</v>
      </c>
      <c r="E39" s="25" t="s">
        <v>550</v>
      </c>
      <c r="F39" s="375" t="s">
        <v>924</v>
      </c>
      <c r="G39" s="62">
        <v>0</v>
      </c>
      <c r="H39" s="62">
        <v>0</v>
      </c>
      <c r="I39" s="62">
        <v>0</v>
      </c>
      <c r="J39" s="62">
        <v>0</v>
      </c>
      <c r="K39" s="62">
        <v>0</v>
      </c>
      <c r="L39" s="62">
        <v>0</v>
      </c>
      <c r="M39" s="62">
        <v>50000</v>
      </c>
      <c r="N39" s="62">
        <v>0</v>
      </c>
      <c r="O39" s="62">
        <v>50000</v>
      </c>
      <c r="P39" s="687">
        <v>0</v>
      </c>
      <c r="Q39" s="23">
        <v>0</v>
      </c>
      <c r="R39" s="470">
        <f t="shared" si="14"/>
        <v>0</v>
      </c>
      <c r="S39" s="26">
        <v>0</v>
      </c>
      <c r="T39" s="687">
        <v>0</v>
      </c>
      <c r="U39" s="23">
        <v>0</v>
      </c>
      <c r="V39" s="470">
        <f t="shared" si="15"/>
        <v>0</v>
      </c>
      <c r="W39" s="26">
        <v>0</v>
      </c>
      <c r="X39" s="687">
        <v>0</v>
      </c>
      <c r="Y39" s="23">
        <v>0</v>
      </c>
      <c r="Z39" s="470">
        <f t="shared" si="16"/>
        <v>0</v>
      </c>
      <c r="AA39" s="26">
        <v>0</v>
      </c>
      <c r="AB39" s="23">
        <f t="shared" si="17"/>
        <v>0</v>
      </c>
    </row>
    <row r="40" spans="1:28" ht="16.5" customHeight="1">
      <c r="A40" s="1009"/>
      <c r="B40" s="21" t="s">
        <v>981</v>
      </c>
      <c r="C40" s="25" t="s">
        <v>627</v>
      </c>
      <c r="D40" s="25">
        <v>2</v>
      </c>
      <c r="E40" s="25" t="s">
        <v>925</v>
      </c>
      <c r="F40" s="375" t="s">
        <v>926</v>
      </c>
      <c r="G40" s="62">
        <v>0</v>
      </c>
      <c r="H40" s="62">
        <v>0</v>
      </c>
      <c r="I40" s="62">
        <v>0</v>
      </c>
      <c r="J40" s="62">
        <v>0</v>
      </c>
      <c r="K40" s="62">
        <v>0</v>
      </c>
      <c r="L40" s="62">
        <v>0</v>
      </c>
      <c r="M40" s="62">
        <v>50000</v>
      </c>
      <c r="N40" s="62">
        <v>50000</v>
      </c>
      <c r="O40" s="62">
        <v>100000</v>
      </c>
      <c r="P40" s="687">
        <v>0</v>
      </c>
      <c r="Q40" s="23">
        <v>0</v>
      </c>
      <c r="R40" s="470">
        <f t="shared" si="14"/>
        <v>0</v>
      </c>
      <c r="S40" s="26">
        <v>0</v>
      </c>
      <c r="T40" s="687">
        <v>0</v>
      </c>
      <c r="U40" s="23">
        <v>0</v>
      </c>
      <c r="V40" s="470">
        <f t="shared" si="15"/>
        <v>0</v>
      </c>
      <c r="W40" s="26">
        <v>0</v>
      </c>
      <c r="X40" s="687">
        <v>0</v>
      </c>
      <c r="Y40" s="23">
        <v>0</v>
      </c>
      <c r="Z40" s="470">
        <f t="shared" si="16"/>
        <v>0</v>
      </c>
      <c r="AA40" s="26">
        <v>0</v>
      </c>
      <c r="AB40" s="23">
        <f t="shared" si="17"/>
        <v>0</v>
      </c>
    </row>
    <row r="41" spans="1:28" ht="16.5" customHeight="1">
      <c r="A41" s="1009"/>
      <c r="B41" s="21" t="s">
        <v>981</v>
      </c>
      <c r="C41" s="25" t="s">
        <v>627</v>
      </c>
      <c r="D41" s="25">
        <v>2</v>
      </c>
      <c r="E41" s="25" t="s">
        <v>929</v>
      </c>
      <c r="F41" s="667" t="s">
        <v>927</v>
      </c>
      <c r="G41" s="668"/>
      <c r="H41" s="668"/>
      <c r="I41" s="668"/>
      <c r="J41" s="668"/>
      <c r="K41" s="668"/>
      <c r="L41" s="668"/>
      <c r="M41" s="668">
        <v>50000</v>
      </c>
      <c r="N41" s="668">
        <v>49000</v>
      </c>
      <c r="O41" s="668">
        <v>25000</v>
      </c>
      <c r="P41" s="687">
        <v>0</v>
      </c>
      <c r="Q41" s="23">
        <v>0</v>
      </c>
      <c r="R41" s="669">
        <f t="shared" si="14"/>
        <v>0</v>
      </c>
      <c r="S41" s="33"/>
      <c r="T41" s="687">
        <v>0</v>
      </c>
      <c r="U41" s="23">
        <v>0</v>
      </c>
      <c r="V41" s="669"/>
      <c r="W41" s="33"/>
      <c r="X41" s="687">
        <v>0</v>
      </c>
      <c r="Y41" s="23">
        <v>0</v>
      </c>
      <c r="Z41" s="669"/>
      <c r="AA41" s="33"/>
      <c r="AB41" s="651"/>
    </row>
    <row r="42" spans="1:28" ht="16.5" customHeight="1" thickBot="1">
      <c r="A42" s="1049"/>
      <c r="B42" s="21" t="s">
        <v>981</v>
      </c>
      <c r="C42" s="63" t="s">
        <v>627</v>
      </c>
      <c r="D42" s="63">
        <v>2</v>
      </c>
      <c r="E42" s="25" t="s">
        <v>930</v>
      </c>
      <c r="F42" s="64" t="s">
        <v>928</v>
      </c>
      <c r="G42" s="65">
        <v>0</v>
      </c>
      <c r="H42" s="65">
        <v>0</v>
      </c>
      <c r="I42" s="65">
        <v>0</v>
      </c>
      <c r="J42" s="65">
        <v>0</v>
      </c>
      <c r="K42" s="65">
        <v>0</v>
      </c>
      <c r="L42" s="65">
        <v>0</v>
      </c>
      <c r="M42" s="65">
        <v>50000</v>
      </c>
      <c r="N42" s="65">
        <v>50000</v>
      </c>
      <c r="O42" s="65">
        <v>25000</v>
      </c>
      <c r="P42" s="687">
        <v>0</v>
      </c>
      <c r="Q42" s="23">
        <v>0</v>
      </c>
      <c r="R42" s="465">
        <f t="shared" si="14"/>
        <v>0</v>
      </c>
      <c r="S42" s="37">
        <v>0</v>
      </c>
      <c r="T42" s="687">
        <v>0</v>
      </c>
      <c r="U42" s="23">
        <v>0</v>
      </c>
      <c r="V42" s="465">
        <f>T42-U42</f>
        <v>0</v>
      </c>
      <c r="W42" s="37">
        <v>0</v>
      </c>
      <c r="X42" s="687">
        <v>0</v>
      </c>
      <c r="Y42" s="23">
        <v>0</v>
      </c>
      <c r="Z42" s="465">
        <f>X42-Y42</f>
        <v>0</v>
      </c>
      <c r="AA42" s="37">
        <v>0</v>
      </c>
      <c r="AB42" s="37">
        <f>P42+T42+X42</f>
        <v>0</v>
      </c>
    </row>
    <row r="43" spans="1:28" ht="15" customHeight="1" thickBot="1">
      <c r="A43" s="49"/>
      <c r="B43" s="50"/>
      <c r="C43" s="51"/>
      <c r="D43" s="51"/>
      <c r="E43" s="51"/>
      <c r="F43" s="51"/>
      <c r="G43" s="52"/>
      <c r="H43" s="52"/>
      <c r="I43" s="52"/>
      <c r="J43" s="52"/>
      <c r="K43" s="52"/>
      <c r="L43" s="52"/>
      <c r="M43" s="52"/>
      <c r="N43" s="52"/>
      <c r="O43" s="52"/>
      <c r="P43" s="52"/>
      <c r="Q43" s="52"/>
      <c r="R43" s="52"/>
      <c r="S43" s="52"/>
      <c r="T43" s="52"/>
      <c r="U43" s="52"/>
      <c r="V43" s="52"/>
      <c r="W43" s="96"/>
      <c r="X43" s="52"/>
      <c r="Y43" s="52"/>
      <c r="Z43" s="52"/>
      <c r="AA43" s="52"/>
      <c r="AB43" s="53"/>
    </row>
    <row r="44" spans="1:28" s="684" customFormat="1" ht="22.5" customHeight="1" thickBot="1">
      <c r="A44" s="54"/>
      <c r="B44" s="1050" t="s">
        <v>428</v>
      </c>
      <c r="C44" s="1051"/>
      <c r="D44" s="1051"/>
      <c r="E44" s="1051"/>
      <c r="F44" s="1052"/>
      <c r="G44" s="55">
        <f aca="true" t="shared" si="18" ref="G44:AA45">G45</f>
        <v>500000</v>
      </c>
      <c r="H44" s="55">
        <f t="shared" si="18"/>
        <v>927000</v>
      </c>
      <c r="I44" s="56">
        <f t="shared" si="18"/>
        <v>820000</v>
      </c>
      <c r="J44" s="55">
        <f t="shared" si="18"/>
        <v>825000</v>
      </c>
      <c r="K44" s="55">
        <f t="shared" si="18"/>
        <v>850000</v>
      </c>
      <c r="L44" s="55">
        <f t="shared" si="18"/>
        <v>400000</v>
      </c>
      <c r="M44" s="55">
        <f t="shared" si="18"/>
        <v>1000000</v>
      </c>
      <c r="N44" s="55">
        <f t="shared" si="18"/>
        <v>1000000</v>
      </c>
      <c r="O44" s="55">
        <f t="shared" si="18"/>
        <v>2500000</v>
      </c>
      <c r="P44" s="340">
        <f t="shared" si="18"/>
        <v>0</v>
      </c>
      <c r="Q44" s="341">
        <f t="shared" si="18"/>
        <v>0</v>
      </c>
      <c r="R44" s="469">
        <f t="shared" si="18"/>
        <v>0</v>
      </c>
      <c r="S44" s="55">
        <f t="shared" si="18"/>
        <v>0</v>
      </c>
      <c r="T44" s="340">
        <f t="shared" si="18"/>
        <v>0</v>
      </c>
      <c r="U44" s="341">
        <f t="shared" si="18"/>
        <v>0</v>
      </c>
      <c r="V44" s="469">
        <f t="shared" si="18"/>
        <v>0</v>
      </c>
      <c r="W44" s="55">
        <f t="shared" si="18"/>
        <v>0</v>
      </c>
      <c r="X44" s="340">
        <f t="shared" si="18"/>
        <v>0</v>
      </c>
      <c r="Y44" s="341">
        <f t="shared" si="18"/>
        <v>0</v>
      </c>
      <c r="Z44" s="469">
        <f t="shared" si="18"/>
        <v>0</v>
      </c>
      <c r="AA44" s="55">
        <f t="shared" si="18"/>
        <v>0</v>
      </c>
      <c r="AB44" s="55">
        <f>AB45</f>
        <v>0</v>
      </c>
    </row>
    <row r="45" spans="1:28" ht="21" customHeight="1" thickBot="1">
      <c r="A45" s="1053" t="s">
        <v>324</v>
      </c>
      <c r="B45" s="1065"/>
      <c r="C45" s="1065"/>
      <c r="D45" s="1065"/>
      <c r="E45" s="1065"/>
      <c r="F45" s="1066"/>
      <c r="G45" s="44">
        <f t="shared" si="18"/>
        <v>500000</v>
      </c>
      <c r="H45" s="44">
        <f t="shared" si="18"/>
        <v>927000</v>
      </c>
      <c r="I45" s="45">
        <f t="shared" si="18"/>
        <v>820000</v>
      </c>
      <c r="J45" s="44">
        <f t="shared" si="18"/>
        <v>825000</v>
      </c>
      <c r="K45" s="44">
        <f t="shared" si="18"/>
        <v>850000</v>
      </c>
      <c r="L45" s="44">
        <f t="shared" si="18"/>
        <v>400000</v>
      </c>
      <c r="M45" s="44">
        <f t="shared" si="18"/>
        <v>1000000</v>
      </c>
      <c r="N45" s="44">
        <f t="shared" si="18"/>
        <v>1000000</v>
      </c>
      <c r="O45" s="44">
        <f t="shared" si="18"/>
        <v>2500000</v>
      </c>
      <c r="P45" s="338">
        <f t="shared" si="18"/>
        <v>0</v>
      </c>
      <c r="Q45" s="339">
        <f t="shared" si="18"/>
        <v>0</v>
      </c>
      <c r="R45" s="467">
        <f t="shared" si="18"/>
        <v>0</v>
      </c>
      <c r="S45" s="44">
        <f t="shared" si="18"/>
        <v>0</v>
      </c>
      <c r="T45" s="338">
        <f t="shared" si="18"/>
        <v>0</v>
      </c>
      <c r="U45" s="339">
        <f t="shared" si="18"/>
        <v>0</v>
      </c>
      <c r="V45" s="467">
        <f t="shared" si="18"/>
        <v>0</v>
      </c>
      <c r="W45" s="44">
        <f t="shared" si="18"/>
        <v>0</v>
      </c>
      <c r="X45" s="338">
        <f>X46</f>
        <v>0</v>
      </c>
      <c r="Y45" s="339">
        <f>Y46</f>
        <v>0</v>
      </c>
      <c r="Z45" s="467">
        <f>Z46</f>
        <v>0</v>
      </c>
      <c r="AA45" s="44">
        <f>AA46</f>
        <v>0</v>
      </c>
      <c r="AB45" s="44">
        <f>AB46</f>
        <v>0</v>
      </c>
    </row>
    <row r="46" spans="1:28" ht="16.5" customHeight="1" thickBot="1">
      <c r="A46" s="1054"/>
      <c r="B46" s="13" t="s">
        <v>626</v>
      </c>
      <c r="C46" s="13" t="s">
        <v>627</v>
      </c>
      <c r="D46" s="13">
        <v>2</v>
      </c>
      <c r="E46" s="14" t="s">
        <v>622</v>
      </c>
      <c r="F46" s="373" t="s">
        <v>623</v>
      </c>
      <c r="G46" s="15">
        <f aca="true" t="shared" si="19" ref="G46:AB46">SUM(G47:G50)</f>
        <v>500000</v>
      </c>
      <c r="H46" s="15">
        <f t="shared" si="19"/>
        <v>927000</v>
      </c>
      <c r="I46" s="16">
        <f t="shared" si="19"/>
        <v>820000</v>
      </c>
      <c r="J46" s="15">
        <f t="shared" si="19"/>
        <v>825000</v>
      </c>
      <c r="K46" s="15">
        <f t="shared" si="19"/>
        <v>850000</v>
      </c>
      <c r="L46" s="15">
        <f t="shared" si="19"/>
        <v>400000</v>
      </c>
      <c r="M46" s="15">
        <f t="shared" si="19"/>
        <v>1000000</v>
      </c>
      <c r="N46" s="15">
        <f t="shared" si="19"/>
        <v>1000000</v>
      </c>
      <c r="O46" s="15">
        <f t="shared" si="19"/>
        <v>2500000</v>
      </c>
      <c r="P46" s="330">
        <f t="shared" si="19"/>
        <v>0</v>
      </c>
      <c r="Q46" s="331">
        <f t="shared" si="19"/>
        <v>0</v>
      </c>
      <c r="R46" s="462">
        <f t="shared" si="19"/>
        <v>0</v>
      </c>
      <c r="S46" s="15">
        <f>SUM(S47:S50)</f>
        <v>0</v>
      </c>
      <c r="T46" s="330">
        <f t="shared" si="19"/>
        <v>0</v>
      </c>
      <c r="U46" s="331">
        <f t="shared" si="19"/>
        <v>0</v>
      </c>
      <c r="V46" s="462">
        <f t="shared" si="19"/>
        <v>0</v>
      </c>
      <c r="W46" s="15">
        <f t="shared" si="19"/>
        <v>0</v>
      </c>
      <c r="X46" s="330">
        <f t="shared" si="19"/>
        <v>0</v>
      </c>
      <c r="Y46" s="331">
        <f t="shared" si="19"/>
        <v>0</v>
      </c>
      <c r="Z46" s="462">
        <f t="shared" si="19"/>
        <v>0</v>
      </c>
      <c r="AA46" s="15">
        <f t="shared" si="19"/>
        <v>0</v>
      </c>
      <c r="AB46" s="15">
        <f t="shared" si="19"/>
        <v>0</v>
      </c>
    </row>
    <row r="47" spans="1:28" ht="16.5" customHeight="1">
      <c r="A47" s="1054"/>
      <c r="B47" s="17" t="s">
        <v>986</v>
      </c>
      <c r="C47" s="17" t="s">
        <v>627</v>
      </c>
      <c r="D47" s="17">
        <v>2</v>
      </c>
      <c r="E47" s="17" t="s">
        <v>628</v>
      </c>
      <c r="F47" s="46" t="s">
        <v>629</v>
      </c>
      <c r="G47" s="57">
        <v>300000</v>
      </c>
      <c r="H47" s="57">
        <v>600000</v>
      </c>
      <c r="I47" s="20">
        <v>345000</v>
      </c>
      <c r="J47" s="19">
        <v>330000</v>
      </c>
      <c r="K47" s="19">
        <v>330000</v>
      </c>
      <c r="L47" s="19">
        <v>140000</v>
      </c>
      <c r="M47" s="19">
        <v>480000</v>
      </c>
      <c r="N47" s="19">
        <v>400000</v>
      </c>
      <c r="O47" s="19">
        <v>850000</v>
      </c>
      <c r="P47" s="687">
        <v>0</v>
      </c>
      <c r="Q47" s="23">
        <v>0</v>
      </c>
      <c r="R47" s="463">
        <f>P47-Q47</f>
        <v>0</v>
      </c>
      <c r="S47" s="19">
        <v>0</v>
      </c>
      <c r="T47" s="687">
        <v>0</v>
      </c>
      <c r="U47" s="23">
        <v>0</v>
      </c>
      <c r="V47" s="463">
        <f>T47-U47</f>
        <v>0</v>
      </c>
      <c r="W47" s="19">
        <v>0</v>
      </c>
      <c r="X47" s="687">
        <v>0</v>
      </c>
      <c r="Y47" s="23">
        <v>0</v>
      </c>
      <c r="Z47" s="463">
        <f>X47-Y47</f>
        <v>0</v>
      </c>
      <c r="AA47" s="19">
        <v>0</v>
      </c>
      <c r="AB47" s="19">
        <f>P47+T47+X47</f>
        <v>0</v>
      </c>
    </row>
    <row r="48" spans="1:28" ht="16.5" customHeight="1">
      <c r="A48" s="1054"/>
      <c r="B48" s="21" t="s">
        <v>986</v>
      </c>
      <c r="C48" s="21" t="s">
        <v>627</v>
      </c>
      <c r="D48" s="21">
        <v>2</v>
      </c>
      <c r="E48" s="21" t="s">
        <v>630</v>
      </c>
      <c r="F48" s="58" t="s">
        <v>478</v>
      </c>
      <c r="G48" s="59">
        <v>0</v>
      </c>
      <c r="H48" s="60">
        <v>300000</v>
      </c>
      <c r="I48" s="24">
        <v>460000</v>
      </c>
      <c r="J48" s="23">
        <v>475000</v>
      </c>
      <c r="K48" s="23">
        <v>500000</v>
      </c>
      <c r="L48" s="23">
        <v>240000</v>
      </c>
      <c r="M48" s="23">
        <v>500000</v>
      </c>
      <c r="N48" s="23">
        <v>570000</v>
      </c>
      <c r="O48" s="23">
        <v>1600000</v>
      </c>
      <c r="P48" s="687">
        <v>0</v>
      </c>
      <c r="Q48" s="23">
        <v>0</v>
      </c>
      <c r="R48" s="464">
        <f>P48-Q48</f>
        <v>0</v>
      </c>
      <c r="S48" s="23">
        <v>0</v>
      </c>
      <c r="T48" s="687">
        <v>0</v>
      </c>
      <c r="U48" s="23">
        <v>0</v>
      </c>
      <c r="V48" s="464">
        <f>T48-U48</f>
        <v>0</v>
      </c>
      <c r="W48" s="23">
        <v>0</v>
      </c>
      <c r="X48" s="687">
        <v>0</v>
      </c>
      <c r="Y48" s="23">
        <v>0</v>
      </c>
      <c r="Z48" s="464">
        <f>X48-Y48</f>
        <v>0</v>
      </c>
      <c r="AA48" s="23">
        <v>0</v>
      </c>
      <c r="AB48" s="23">
        <f>P48+T48+X48</f>
        <v>0</v>
      </c>
    </row>
    <row r="49" spans="1:28" ht="16.5" customHeight="1">
      <c r="A49" s="1054"/>
      <c r="B49" s="25" t="s">
        <v>986</v>
      </c>
      <c r="C49" s="25" t="s">
        <v>627</v>
      </c>
      <c r="D49" s="25">
        <v>2</v>
      </c>
      <c r="E49" s="25" t="s">
        <v>479</v>
      </c>
      <c r="F49" s="61" t="s">
        <v>480</v>
      </c>
      <c r="G49" s="62">
        <v>150000</v>
      </c>
      <c r="H49" s="62">
        <v>0</v>
      </c>
      <c r="I49" s="62">
        <v>0</v>
      </c>
      <c r="J49" s="26">
        <v>0</v>
      </c>
      <c r="K49" s="26">
        <v>0</v>
      </c>
      <c r="L49" s="26">
        <v>10000</v>
      </c>
      <c r="M49" s="26">
        <v>1000</v>
      </c>
      <c r="N49" s="26">
        <v>5000</v>
      </c>
      <c r="O49" s="26">
        <v>20000</v>
      </c>
      <c r="P49" s="687">
        <v>0</v>
      </c>
      <c r="Q49" s="23">
        <v>0</v>
      </c>
      <c r="R49" s="470">
        <f>P49-Q49</f>
        <v>0</v>
      </c>
      <c r="S49" s="26">
        <v>0</v>
      </c>
      <c r="T49" s="687">
        <v>0</v>
      </c>
      <c r="U49" s="23">
        <v>0</v>
      </c>
      <c r="V49" s="470">
        <f>T49-U49</f>
        <v>0</v>
      </c>
      <c r="W49" s="26">
        <v>0</v>
      </c>
      <c r="X49" s="687">
        <v>0</v>
      </c>
      <c r="Y49" s="23">
        <v>0</v>
      </c>
      <c r="Z49" s="470">
        <f>X49-Y49</f>
        <v>0</v>
      </c>
      <c r="AA49" s="26">
        <v>0</v>
      </c>
      <c r="AB49" s="23">
        <f>P49+T49+X49</f>
        <v>0</v>
      </c>
    </row>
    <row r="50" spans="1:28" ht="16.5" customHeight="1" thickBot="1">
      <c r="A50" s="1055"/>
      <c r="B50" s="63" t="s">
        <v>986</v>
      </c>
      <c r="C50" s="63" t="s">
        <v>627</v>
      </c>
      <c r="D50" s="63">
        <v>2</v>
      </c>
      <c r="E50" s="63" t="s">
        <v>481</v>
      </c>
      <c r="F50" s="64" t="s">
        <v>485</v>
      </c>
      <c r="G50" s="65">
        <v>50000</v>
      </c>
      <c r="H50" s="65">
        <v>27000</v>
      </c>
      <c r="I50" s="38">
        <v>15000</v>
      </c>
      <c r="J50" s="37">
        <v>20000</v>
      </c>
      <c r="K50" s="37">
        <v>20000</v>
      </c>
      <c r="L50" s="37">
        <v>10000</v>
      </c>
      <c r="M50" s="37">
        <v>19000</v>
      </c>
      <c r="N50" s="37">
        <v>25000</v>
      </c>
      <c r="O50" s="37">
        <v>30000</v>
      </c>
      <c r="P50" s="687">
        <v>0</v>
      </c>
      <c r="Q50" s="23">
        <v>0</v>
      </c>
      <c r="R50" s="465">
        <f>P50-Q50</f>
        <v>0</v>
      </c>
      <c r="S50" s="37">
        <v>0</v>
      </c>
      <c r="T50" s="687">
        <v>0</v>
      </c>
      <c r="U50" s="23">
        <v>0</v>
      </c>
      <c r="V50" s="465">
        <f>T50-U50</f>
        <v>0</v>
      </c>
      <c r="W50" s="37">
        <v>0</v>
      </c>
      <c r="X50" s="687">
        <v>0</v>
      </c>
      <c r="Y50" s="23">
        <v>0</v>
      </c>
      <c r="Z50" s="465">
        <f>X50-Y50</f>
        <v>0</v>
      </c>
      <c r="AA50" s="37">
        <v>0</v>
      </c>
      <c r="AB50" s="37">
        <f>P50+T50+X50</f>
        <v>0</v>
      </c>
    </row>
    <row r="51" spans="1:28" s="698" customFormat="1" ht="15" customHeight="1">
      <c r="A51" s="41"/>
      <c r="B51" s="41"/>
      <c r="C51" s="95"/>
      <c r="D51" s="95"/>
      <c r="E51" s="95"/>
      <c r="F51" s="95"/>
      <c r="G51" s="96"/>
      <c r="H51" s="96"/>
      <c r="I51" s="96"/>
      <c r="J51" s="96"/>
      <c r="K51" s="96"/>
      <c r="L51" s="96"/>
      <c r="M51" s="96"/>
      <c r="N51" s="96"/>
      <c r="O51" s="96"/>
      <c r="P51" s="96"/>
      <c r="Q51" s="96"/>
      <c r="R51" s="96"/>
      <c r="S51" s="96"/>
      <c r="T51" s="96"/>
      <c r="U51" s="96"/>
      <c r="V51" s="96"/>
      <c r="W51" s="96"/>
      <c r="X51" s="96"/>
      <c r="Y51" s="96"/>
      <c r="Z51" s="96"/>
      <c r="AA51" s="96"/>
      <c r="AB51" s="96"/>
    </row>
    <row r="52" spans="1:28" s="698" customFormat="1" ht="15" customHeight="1" thickBot="1">
      <c r="A52" s="41"/>
      <c r="B52" s="41"/>
      <c r="C52" s="95"/>
      <c r="D52" s="95"/>
      <c r="E52" s="95"/>
      <c r="F52" s="95"/>
      <c r="G52" s="96"/>
      <c r="H52" s="96"/>
      <c r="I52" s="96"/>
      <c r="J52" s="96"/>
      <c r="K52" s="96"/>
      <c r="L52" s="96"/>
      <c r="M52" s="96"/>
      <c r="N52" s="96"/>
      <c r="O52" s="96"/>
      <c r="P52" s="96"/>
      <c r="Q52" s="96"/>
      <c r="R52" s="96"/>
      <c r="S52" s="96"/>
      <c r="T52" s="96"/>
      <c r="U52" s="96"/>
      <c r="V52" s="96"/>
      <c r="W52" s="96"/>
      <c r="X52" s="96"/>
      <c r="Y52" s="96"/>
      <c r="Z52" s="96"/>
      <c r="AA52" s="96"/>
      <c r="AB52" s="96"/>
    </row>
    <row r="53" spans="1:28" s="684" customFormat="1" ht="22.5" customHeight="1" thickBot="1">
      <c r="A53" s="699"/>
      <c r="B53" s="1050" t="s">
        <v>486</v>
      </c>
      <c r="C53" s="1067"/>
      <c r="D53" s="1067"/>
      <c r="E53" s="1067"/>
      <c r="F53" s="1068"/>
      <c r="G53" s="55">
        <f>G54+G74+G78</f>
        <v>4850000</v>
      </c>
      <c r="H53" s="55">
        <f aca="true" t="shared" si="20" ref="H53:AB53">H54+H74+H78</f>
        <v>3347000</v>
      </c>
      <c r="I53" s="55">
        <f t="shared" si="20"/>
        <v>3467000</v>
      </c>
      <c r="J53" s="55">
        <f t="shared" si="20"/>
        <v>5150000</v>
      </c>
      <c r="K53" s="55">
        <f t="shared" si="20"/>
        <v>5990000</v>
      </c>
      <c r="L53" s="55">
        <f t="shared" si="20"/>
        <v>3000000</v>
      </c>
      <c r="M53" s="55">
        <f>M54+M74+M78</f>
        <v>3000000</v>
      </c>
      <c r="N53" s="55">
        <f>N54+N74+N78</f>
        <v>3150000</v>
      </c>
      <c r="O53" s="55">
        <f>O54+O74+O78</f>
        <v>2020000</v>
      </c>
      <c r="P53" s="55">
        <f t="shared" si="20"/>
        <v>0</v>
      </c>
      <c r="Q53" s="55">
        <f t="shared" si="20"/>
        <v>0</v>
      </c>
      <c r="R53" s="55">
        <f t="shared" si="20"/>
        <v>0</v>
      </c>
      <c r="S53" s="55">
        <f t="shared" si="20"/>
        <v>0</v>
      </c>
      <c r="T53" s="55">
        <f t="shared" si="20"/>
        <v>0</v>
      </c>
      <c r="U53" s="55">
        <f t="shared" si="20"/>
        <v>0</v>
      </c>
      <c r="V53" s="55">
        <f t="shared" si="20"/>
        <v>0</v>
      </c>
      <c r="W53" s="55">
        <f t="shared" si="20"/>
        <v>0</v>
      </c>
      <c r="X53" s="55">
        <f t="shared" si="20"/>
        <v>0</v>
      </c>
      <c r="Y53" s="55">
        <f t="shared" si="20"/>
        <v>0</v>
      </c>
      <c r="Z53" s="55">
        <f t="shared" si="20"/>
        <v>0</v>
      </c>
      <c r="AA53" s="55">
        <f t="shared" si="20"/>
        <v>0</v>
      </c>
      <c r="AB53" s="55">
        <f t="shared" si="20"/>
        <v>0</v>
      </c>
    </row>
    <row r="54" spans="1:28" ht="21" customHeight="1" thickBot="1">
      <c r="A54" s="1053" t="s">
        <v>899</v>
      </c>
      <c r="B54" s="1070"/>
      <c r="C54" s="1071"/>
      <c r="D54" s="1071"/>
      <c r="E54" s="1071"/>
      <c r="F54" s="1072"/>
      <c r="G54" s="44">
        <f>G55+G58+G62+G64</f>
        <v>920000</v>
      </c>
      <c r="H54" s="44">
        <f aca="true" t="shared" si="21" ref="H54:AB54">H55+H58+H62+H64</f>
        <v>3347000</v>
      </c>
      <c r="I54" s="44">
        <f t="shared" si="21"/>
        <v>2206000</v>
      </c>
      <c r="J54" s="44">
        <f t="shared" si="21"/>
        <v>1060000</v>
      </c>
      <c r="K54" s="44">
        <f t="shared" si="21"/>
        <v>1990000</v>
      </c>
      <c r="L54" s="44">
        <f t="shared" si="21"/>
        <v>3000000</v>
      </c>
      <c r="M54" s="44">
        <f t="shared" si="21"/>
        <v>2500000</v>
      </c>
      <c r="N54" s="44">
        <f t="shared" si="21"/>
        <v>3150000</v>
      </c>
      <c r="O54" s="44">
        <f t="shared" si="21"/>
        <v>2020000</v>
      </c>
      <c r="P54" s="338">
        <f t="shared" si="21"/>
        <v>0</v>
      </c>
      <c r="Q54" s="339">
        <f t="shared" si="21"/>
        <v>0</v>
      </c>
      <c r="R54" s="467">
        <f t="shared" si="21"/>
        <v>0</v>
      </c>
      <c r="S54" s="44">
        <f>S55+S58+S62+S64</f>
        <v>0</v>
      </c>
      <c r="T54" s="338">
        <f t="shared" si="21"/>
        <v>0</v>
      </c>
      <c r="U54" s="339">
        <f t="shared" si="21"/>
        <v>0</v>
      </c>
      <c r="V54" s="467">
        <f t="shared" si="21"/>
        <v>0</v>
      </c>
      <c r="W54" s="44">
        <f t="shared" si="21"/>
        <v>0</v>
      </c>
      <c r="X54" s="338">
        <f t="shared" si="21"/>
        <v>0</v>
      </c>
      <c r="Y54" s="339">
        <f t="shared" si="21"/>
        <v>0</v>
      </c>
      <c r="Z54" s="467">
        <f t="shared" si="21"/>
        <v>0</v>
      </c>
      <c r="AA54" s="44">
        <f t="shared" si="21"/>
        <v>0</v>
      </c>
      <c r="AB54" s="44">
        <f t="shared" si="21"/>
        <v>0</v>
      </c>
    </row>
    <row r="55" spans="1:28" ht="16.5" customHeight="1" thickBot="1">
      <c r="A55" s="1057"/>
      <c r="B55" s="13" t="s">
        <v>987</v>
      </c>
      <c r="C55" s="13" t="s">
        <v>487</v>
      </c>
      <c r="D55" s="13">
        <v>2</v>
      </c>
      <c r="E55" s="14" t="s">
        <v>622</v>
      </c>
      <c r="F55" s="373" t="s">
        <v>623</v>
      </c>
      <c r="G55" s="15">
        <f aca="true" t="shared" si="22" ref="G55:AB55">SUM(G56:G57)</f>
        <v>0</v>
      </c>
      <c r="H55" s="15">
        <f t="shared" si="22"/>
        <v>300000</v>
      </c>
      <c r="I55" s="16">
        <f t="shared" si="22"/>
        <v>50000</v>
      </c>
      <c r="J55" s="15">
        <f t="shared" si="22"/>
        <v>0</v>
      </c>
      <c r="K55" s="15">
        <f t="shared" si="22"/>
        <v>0</v>
      </c>
      <c r="L55" s="15">
        <f t="shared" si="22"/>
        <v>0</v>
      </c>
      <c r="M55" s="15">
        <f t="shared" si="22"/>
        <v>0</v>
      </c>
      <c r="N55" s="15">
        <f t="shared" si="22"/>
        <v>0</v>
      </c>
      <c r="O55" s="15">
        <f t="shared" si="22"/>
        <v>0</v>
      </c>
      <c r="P55" s="330">
        <f t="shared" si="22"/>
        <v>0</v>
      </c>
      <c r="Q55" s="331">
        <f t="shared" si="22"/>
        <v>0</v>
      </c>
      <c r="R55" s="462">
        <f t="shared" si="22"/>
        <v>0</v>
      </c>
      <c r="S55" s="15">
        <f>SUM(S56:S57)</f>
        <v>0</v>
      </c>
      <c r="T55" s="330">
        <f t="shared" si="22"/>
        <v>0</v>
      </c>
      <c r="U55" s="331">
        <f t="shared" si="22"/>
        <v>0</v>
      </c>
      <c r="V55" s="462">
        <f t="shared" si="22"/>
        <v>0</v>
      </c>
      <c r="W55" s="15">
        <f t="shared" si="22"/>
        <v>0</v>
      </c>
      <c r="X55" s="330">
        <f t="shared" si="22"/>
        <v>0</v>
      </c>
      <c r="Y55" s="331">
        <f t="shared" si="22"/>
        <v>0</v>
      </c>
      <c r="Z55" s="462">
        <f t="shared" si="22"/>
        <v>0</v>
      </c>
      <c r="AA55" s="15">
        <f t="shared" si="22"/>
        <v>0</v>
      </c>
      <c r="AB55" s="15">
        <f t="shared" si="22"/>
        <v>0</v>
      </c>
    </row>
    <row r="56" spans="1:28" ht="16.5" customHeight="1">
      <c r="A56" s="1057"/>
      <c r="B56" s="66" t="s">
        <v>987</v>
      </c>
      <c r="C56" s="66" t="s">
        <v>487</v>
      </c>
      <c r="D56" s="67" t="s">
        <v>488</v>
      </c>
      <c r="E56" s="66" t="s">
        <v>489</v>
      </c>
      <c r="F56" s="68" t="s">
        <v>490</v>
      </c>
      <c r="G56" s="69">
        <v>0</v>
      </c>
      <c r="H56" s="69">
        <v>0</v>
      </c>
      <c r="I56" s="70">
        <v>50000</v>
      </c>
      <c r="J56" s="69">
        <v>0</v>
      </c>
      <c r="K56" s="69">
        <v>0</v>
      </c>
      <c r="L56" s="69">
        <v>0</v>
      </c>
      <c r="M56" s="69">
        <v>0</v>
      </c>
      <c r="N56" s="69">
        <v>0</v>
      </c>
      <c r="O56" s="69">
        <v>0</v>
      </c>
      <c r="P56" s="342">
        <v>0</v>
      </c>
      <c r="Q56" s="346">
        <v>0</v>
      </c>
      <c r="R56" s="471">
        <f>P56-Q56</f>
        <v>0</v>
      </c>
      <c r="S56" s="69">
        <v>0</v>
      </c>
      <c r="T56" s="342">
        <v>0</v>
      </c>
      <c r="U56" s="346">
        <v>0</v>
      </c>
      <c r="V56" s="471">
        <f>T56-U56</f>
        <v>0</v>
      </c>
      <c r="W56" s="69">
        <v>0</v>
      </c>
      <c r="X56" s="342">
        <v>0</v>
      </c>
      <c r="Y56" s="346">
        <v>0</v>
      </c>
      <c r="Z56" s="471">
        <f>X56-Y56</f>
        <v>0</v>
      </c>
      <c r="AA56" s="69">
        <v>0</v>
      </c>
      <c r="AB56" s="19">
        <f>P56+T56+X56</f>
        <v>0</v>
      </c>
    </row>
    <row r="57" spans="1:28" ht="16.5" customHeight="1" thickBot="1">
      <c r="A57" s="1069"/>
      <c r="B57" s="71" t="s">
        <v>987</v>
      </c>
      <c r="C57" s="71" t="s">
        <v>487</v>
      </c>
      <c r="D57" s="72" t="s">
        <v>488</v>
      </c>
      <c r="E57" s="71" t="s">
        <v>550</v>
      </c>
      <c r="F57" s="73" t="s">
        <v>518</v>
      </c>
      <c r="G57" s="74">
        <v>0</v>
      </c>
      <c r="H57" s="74">
        <v>300000</v>
      </c>
      <c r="I57" s="75">
        <v>0</v>
      </c>
      <c r="J57" s="74">
        <v>0</v>
      </c>
      <c r="K57" s="74">
        <v>0</v>
      </c>
      <c r="L57" s="74">
        <v>0</v>
      </c>
      <c r="M57" s="74">
        <v>0</v>
      </c>
      <c r="N57" s="74">
        <v>0</v>
      </c>
      <c r="O57" s="74">
        <v>0</v>
      </c>
      <c r="P57" s="343">
        <v>0</v>
      </c>
      <c r="Q57" s="347">
        <v>0</v>
      </c>
      <c r="R57" s="472">
        <f>P57-Q57</f>
        <v>0</v>
      </c>
      <c r="S57" s="74">
        <v>0</v>
      </c>
      <c r="T57" s="343">
        <v>0</v>
      </c>
      <c r="U57" s="347">
        <v>0</v>
      </c>
      <c r="V57" s="472">
        <f>T57-U57</f>
        <v>0</v>
      </c>
      <c r="W57" s="74">
        <v>0</v>
      </c>
      <c r="X57" s="343">
        <v>0</v>
      </c>
      <c r="Y57" s="347">
        <v>0</v>
      </c>
      <c r="Z57" s="472">
        <f>X57-Y57</f>
        <v>0</v>
      </c>
      <c r="AA57" s="74">
        <v>0</v>
      </c>
      <c r="AB57" s="23">
        <f>P57+T57+X57</f>
        <v>0</v>
      </c>
    </row>
    <row r="58" spans="1:28" ht="16.5" customHeight="1" thickBot="1">
      <c r="A58" s="1069"/>
      <c r="B58" s="13" t="s">
        <v>987</v>
      </c>
      <c r="C58" s="28" t="s">
        <v>491</v>
      </c>
      <c r="D58" s="28">
        <v>2</v>
      </c>
      <c r="E58" s="29" t="s">
        <v>622</v>
      </c>
      <c r="F58" s="30" t="s">
        <v>623</v>
      </c>
      <c r="G58" s="15">
        <f aca="true" t="shared" si="23" ref="G58:AB58">SUM(G59:G61)</f>
        <v>0</v>
      </c>
      <c r="H58" s="15">
        <f t="shared" si="23"/>
        <v>150000</v>
      </c>
      <c r="I58" s="16">
        <f t="shared" si="23"/>
        <v>0</v>
      </c>
      <c r="J58" s="15">
        <f t="shared" si="23"/>
        <v>30000</v>
      </c>
      <c r="K58" s="15">
        <f t="shared" si="23"/>
        <v>0</v>
      </c>
      <c r="L58" s="15">
        <f t="shared" si="23"/>
        <v>0</v>
      </c>
      <c r="M58" s="15">
        <f t="shared" si="23"/>
        <v>0</v>
      </c>
      <c r="N58" s="15">
        <f t="shared" si="23"/>
        <v>0</v>
      </c>
      <c r="O58" s="15">
        <f t="shared" si="23"/>
        <v>0</v>
      </c>
      <c r="P58" s="330">
        <f t="shared" si="23"/>
        <v>0</v>
      </c>
      <c r="Q58" s="331">
        <f t="shared" si="23"/>
        <v>0</v>
      </c>
      <c r="R58" s="462">
        <f t="shared" si="23"/>
        <v>0</v>
      </c>
      <c r="S58" s="15">
        <f>SUM(S59:S61)</f>
        <v>0</v>
      </c>
      <c r="T58" s="330">
        <f t="shared" si="23"/>
        <v>0</v>
      </c>
      <c r="U58" s="331">
        <f t="shared" si="23"/>
        <v>0</v>
      </c>
      <c r="V58" s="462">
        <f t="shared" si="23"/>
        <v>0</v>
      </c>
      <c r="W58" s="15">
        <f t="shared" si="23"/>
        <v>0</v>
      </c>
      <c r="X58" s="330">
        <f t="shared" si="23"/>
        <v>0</v>
      </c>
      <c r="Y58" s="331">
        <f t="shared" si="23"/>
        <v>0</v>
      </c>
      <c r="Z58" s="462">
        <f t="shared" si="23"/>
        <v>0</v>
      </c>
      <c r="AA58" s="15">
        <f t="shared" si="23"/>
        <v>0</v>
      </c>
      <c r="AB58" s="15">
        <f t="shared" si="23"/>
        <v>0</v>
      </c>
    </row>
    <row r="59" spans="1:28" ht="16.5" customHeight="1">
      <c r="A59" s="1069"/>
      <c r="B59" s="66" t="s">
        <v>987</v>
      </c>
      <c r="C59" s="71" t="s">
        <v>491</v>
      </c>
      <c r="D59" s="72" t="s">
        <v>492</v>
      </c>
      <c r="E59" s="71" t="s">
        <v>493</v>
      </c>
      <c r="F59" s="73" t="s">
        <v>494</v>
      </c>
      <c r="G59" s="74">
        <v>0</v>
      </c>
      <c r="H59" s="74">
        <v>110000</v>
      </c>
      <c r="I59" s="77">
        <v>0</v>
      </c>
      <c r="J59" s="76">
        <v>0</v>
      </c>
      <c r="K59" s="76">
        <v>0</v>
      </c>
      <c r="L59" s="76">
        <v>0</v>
      </c>
      <c r="M59" s="76">
        <v>0</v>
      </c>
      <c r="N59" s="76">
        <v>0</v>
      </c>
      <c r="O59" s="76">
        <v>0</v>
      </c>
      <c r="P59" s="344">
        <v>0</v>
      </c>
      <c r="Q59" s="348">
        <v>0</v>
      </c>
      <c r="R59" s="473">
        <f>P59-Q59</f>
        <v>0</v>
      </c>
      <c r="S59" s="76">
        <v>0</v>
      </c>
      <c r="T59" s="344">
        <v>0</v>
      </c>
      <c r="U59" s="348">
        <v>0</v>
      </c>
      <c r="V59" s="473">
        <f>T59-U59</f>
        <v>0</v>
      </c>
      <c r="W59" s="76">
        <v>0</v>
      </c>
      <c r="X59" s="344">
        <v>0</v>
      </c>
      <c r="Y59" s="348">
        <v>0</v>
      </c>
      <c r="Z59" s="473">
        <f>X59-Y59</f>
        <v>0</v>
      </c>
      <c r="AA59" s="76">
        <v>0</v>
      </c>
      <c r="AB59" s="19">
        <f>P59+T59+X59</f>
        <v>0</v>
      </c>
    </row>
    <row r="60" spans="1:28" ht="16.5" customHeight="1">
      <c r="A60" s="1069"/>
      <c r="B60" s="71" t="s">
        <v>987</v>
      </c>
      <c r="C60" s="86" t="s">
        <v>491</v>
      </c>
      <c r="D60" s="285" t="s">
        <v>492</v>
      </c>
      <c r="E60" s="86" t="s">
        <v>489</v>
      </c>
      <c r="F60" s="87" t="s">
        <v>490</v>
      </c>
      <c r="G60" s="76">
        <v>0</v>
      </c>
      <c r="H60" s="76">
        <v>0</v>
      </c>
      <c r="I60" s="77">
        <v>0</v>
      </c>
      <c r="J60" s="76">
        <v>30000</v>
      </c>
      <c r="K60" s="76">
        <v>0</v>
      </c>
      <c r="L60" s="76">
        <v>0</v>
      </c>
      <c r="M60" s="76">
        <v>0</v>
      </c>
      <c r="N60" s="76">
        <v>0</v>
      </c>
      <c r="O60" s="76">
        <v>0</v>
      </c>
      <c r="P60" s="344">
        <v>0</v>
      </c>
      <c r="Q60" s="348">
        <v>0</v>
      </c>
      <c r="R60" s="473">
        <f>P60-Q60</f>
        <v>0</v>
      </c>
      <c r="S60" s="76">
        <v>0</v>
      </c>
      <c r="T60" s="344">
        <v>0</v>
      </c>
      <c r="U60" s="348">
        <v>0</v>
      </c>
      <c r="V60" s="473">
        <f>T60-U60</f>
        <v>0</v>
      </c>
      <c r="W60" s="76">
        <v>0</v>
      </c>
      <c r="X60" s="344">
        <v>0</v>
      </c>
      <c r="Y60" s="348">
        <v>0</v>
      </c>
      <c r="Z60" s="473">
        <f>X60-Y60</f>
        <v>0</v>
      </c>
      <c r="AA60" s="76">
        <v>0</v>
      </c>
      <c r="AB60" s="23">
        <f>P60+T60+X60</f>
        <v>0</v>
      </c>
    </row>
    <row r="61" spans="1:28" ht="16.5" customHeight="1" thickBot="1">
      <c r="A61" s="1069"/>
      <c r="B61" s="71" t="s">
        <v>987</v>
      </c>
      <c r="C61" s="78" t="s">
        <v>491</v>
      </c>
      <c r="D61" s="79" t="s">
        <v>492</v>
      </c>
      <c r="E61" s="78" t="s">
        <v>550</v>
      </c>
      <c r="F61" s="80" t="s">
        <v>379</v>
      </c>
      <c r="G61" s="81">
        <v>0</v>
      </c>
      <c r="H61" s="81">
        <v>40000</v>
      </c>
      <c r="I61" s="284">
        <v>0</v>
      </c>
      <c r="J61" s="81">
        <v>0</v>
      </c>
      <c r="K61" s="81">
        <v>0</v>
      </c>
      <c r="L61" s="81">
        <v>0</v>
      </c>
      <c r="M61" s="81">
        <v>0</v>
      </c>
      <c r="N61" s="81">
        <v>0</v>
      </c>
      <c r="O61" s="81">
        <v>0</v>
      </c>
      <c r="P61" s="345">
        <v>0</v>
      </c>
      <c r="Q61" s="349">
        <v>0</v>
      </c>
      <c r="R61" s="474">
        <f>P61-Q61</f>
        <v>0</v>
      </c>
      <c r="S61" s="81">
        <v>0</v>
      </c>
      <c r="T61" s="345">
        <v>0</v>
      </c>
      <c r="U61" s="349">
        <v>0</v>
      </c>
      <c r="V61" s="474">
        <f>T61-U61</f>
        <v>0</v>
      </c>
      <c r="W61" s="81">
        <v>0</v>
      </c>
      <c r="X61" s="345">
        <v>0</v>
      </c>
      <c r="Y61" s="349">
        <v>0</v>
      </c>
      <c r="Z61" s="474">
        <f>X61-Y61</f>
        <v>0</v>
      </c>
      <c r="AA61" s="81">
        <v>0</v>
      </c>
      <c r="AB61" s="23">
        <f>P61+T61+X61</f>
        <v>0</v>
      </c>
    </row>
    <row r="62" spans="1:28" ht="16.5" customHeight="1" thickBot="1">
      <c r="A62" s="1069"/>
      <c r="B62" s="13" t="s">
        <v>987</v>
      </c>
      <c r="C62" s="28" t="s">
        <v>380</v>
      </c>
      <c r="D62" s="28">
        <v>2</v>
      </c>
      <c r="E62" s="29" t="s">
        <v>622</v>
      </c>
      <c r="F62" s="30" t="s">
        <v>623</v>
      </c>
      <c r="G62" s="15">
        <f>G63</f>
        <v>0</v>
      </c>
      <c r="H62" s="15">
        <f aca="true" t="shared" si="24" ref="H62:AB62">H63</f>
        <v>0</v>
      </c>
      <c r="I62" s="15">
        <f t="shared" si="24"/>
        <v>0</v>
      </c>
      <c r="J62" s="15">
        <f t="shared" si="24"/>
        <v>30000</v>
      </c>
      <c r="K62" s="15">
        <f t="shared" si="24"/>
        <v>0</v>
      </c>
      <c r="L62" s="15">
        <f t="shared" si="24"/>
        <v>0</v>
      </c>
      <c r="M62" s="15">
        <f t="shared" si="24"/>
        <v>0</v>
      </c>
      <c r="N62" s="15">
        <f t="shared" si="24"/>
        <v>0</v>
      </c>
      <c r="O62" s="15">
        <f t="shared" si="24"/>
        <v>0</v>
      </c>
      <c r="P62" s="330">
        <f t="shared" si="24"/>
        <v>0</v>
      </c>
      <c r="Q62" s="331">
        <f t="shared" si="24"/>
        <v>0</v>
      </c>
      <c r="R62" s="462">
        <f t="shared" si="24"/>
        <v>0</v>
      </c>
      <c r="S62" s="15">
        <f t="shared" si="24"/>
        <v>0</v>
      </c>
      <c r="T62" s="330">
        <f t="shared" si="24"/>
        <v>0</v>
      </c>
      <c r="U62" s="331">
        <f t="shared" si="24"/>
        <v>0</v>
      </c>
      <c r="V62" s="462">
        <f t="shared" si="24"/>
        <v>0</v>
      </c>
      <c r="W62" s="15">
        <f t="shared" si="24"/>
        <v>0</v>
      </c>
      <c r="X62" s="330">
        <f t="shared" si="24"/>
        <v>0</v>
      </c>
      <c r="Y62" s="331">
        <f t="shared" si="24"/>
        <v>0</v>
      </c>
      <c r="Z62" s="462">
        <f t="shared" si="24"/>
        <v>0</v>
      </c>
      <c r="AA62" s="15">
        <f t="shared" si="24"/>
        <v>0</v>
      </c>
      <c r="AB62" s="15">
        <f t="shared" si="24"/>
        <v>0</v>
      </c>
    </row>
    <row r="63" spans="1:28" ht="16.5" customHeight="1" thickBot="1">
      <c r="A63" s="1069"/>
      <c r="B63" s="66" t="s">
        <v>987</v>
      </c>
      <c r="C63" s="86" t="s">
        <v>380</v>
      </c>
      <c r="D63" s="285" t="s">
        <v>381</v>
      </c>
      <c r="E63" s="78" t="s">
        <v>550</v>
      </c>
      <c r="F63" s="80" t="s">
        <v>379</v>
      </c>
      <c r="G63" s="81">
        <v>0</v>
      </c>
      <c r="H63" s="81">
        <v>0</v>
      </c>
      <c r="I63" s="284">
        <v>0</v>
      </c>
      <c r="J63" s="81">
        <v>30000</v>
      </c>
      <c r="K63" s="81">
        <v>0</v>
      </c>
      <c r="L63" s="81">
        <v>0</v>
      </c>
      <c r="M63" s="81">
        <v>0</v>
      </c>
      <c r="N63" s="81">
        <v>0</v>
      </c>
      <c r="O63" s="81">
        <v>0</v>
      </c>
      <c r="P63" s="345">
        <v>0</v>
      </c>
      <c r="Q63" s="349">
        <v>0</v>
      </c>
      <c r="R63" s="474">
        <f>P63-Q63</f>
        <v>0</v>
      </c>
      <c r="S63" s="81">
        <v>0</v>
      </c>
      <c r="T63" s="345">
        <v>0</v>
      </c>
      <c r="U63" s="349">
        <v>0</v>
      </c>
      <c r="V63" s="474">
        <f>T63-U63</f>
        <v>0</v>
      </c>
      <c r="W63" s="81">
        <v>0</v>
      </c>
      <c r="X63" s="345">
        <v>0</v>
      </c>
      <c r="Y63" s="349">
        <v>0</v>
      </c>
      <c r="Z63" s="474">
        <f>X63-Y63</f>
        <v>0</v>
      </c>
      <c r="AA63" s="81">
        <v>0</v>
      </c>
      <c r="AB63" s="39">
        <f>P63+T63+X63</f>
        <v>0</v>
      </c>
    </row>
    <row r="64" spans="1:28" ht="16.5" customHeight="1" thickBot="1">
      <c r="A64" s="1069"/>
      <c r="B64" s="13" t="s">
        <v>987</v>
      </c>
      <c r="C64" s="13" t="s">
        <v>495</v>
      </c>
      <c r="D64" s="13">
        <v>2</v>
      </c>
      <c r="E64" s="14" t="s">
        <v>622</v>
      </c>
      <c r="F64" s="373" t="s">
        <v>623</v>
      </c>
      <c r="G64" s="15">
        <f>SUM(G65:G72)</f>
        <v>920000</v>
      </c>
      <c r="H64" s="15">
        <f aca="true" t="shared" si="25" ref="H64:AB64">SUM(H65:H72)</f>
        <v>2897000</v>
      </c>
      <c r="I64" s="15">
        <f t="shared" si="25"/>
        <v>2156000</v>
      </c>
      <c r="J64" s="15">
        <f t="shared" si="25"/>
        <v>1000000</v>
      </c>
      <c r="K64" s="15">
        <f t="shared" si="25"/>
        <v>1990000</v>
      </c>
      <c r="L64" s="15">
        <f t="shared" si="25"/>
        <v>3000000</v>
      </c>
      <c r="M64" s="15">
        <f>SUM(M65:M72)</f>
        <v>2500000</v>
      </c>
      <c r="N64" s="15">
        <f>SUM(N65:N72)</f>
        <v>3150000</v>
      </c>
      <c r="O64" s="15">
        <f>SUM(O65:O72)</f>
        <v>2020000</v>
      </c>
      <c r="P64" s="15">
        <f t="shared" si="25"/>
        <v>0</v>
      </c>
      <c r="Q64" s="15">
        <f t="shared" si="25"/>
        <v>0</v>
      </c>
      <c r="R64" s="15">
        <f t="shared" si="25"/>
        <v>0</v>
      </c>
      <c r="S64" s="15">
        <f t="shared" si="25"/>
        <v>0</v>
      </c>
      <c r="T64" s="15">
        <f t="shared" si="25"/>
        <v>0</v>
      </c>
      <c r="U64" s="15">
        <f t="shared" si="25"/>
        <v>0</v>
      </c>
      <c r="V64" s="15">
        <f t="shared" si="25"/>
        <v>0</v>
      </c>
      <c r="W64" s="15">
        <f t="shared" si="25"/>
        <v>0</v>
      </c>
      <c r="X64" s="15">
        <f t="shared" si="25"/>
        <v>0</v>
      </c>
      <c r="Y64" s="15">
        <f t="shared" si="25"/>
        <v>0</v>
      </c>
      <c r="Z64" s="15">
        <f t="shared" si="25"/>
        <v>0</v>
      </c>
      <c r="AA64" s="15">
        <f t="shared" si="25"/>
        <v>0</v>
      </c>
      <c r="AB64" s="15">
        <f t="shared" si="25"/>
        <v>0</v>
      </c>
    </row>
    <row r="65" spans="1:28" ht="16.5" customHeight="1">
      <c r="A65" s="1069"/>
      <c r="B65" s="66" t="s">
        <v>987</v>
      </c>
      <c r="C65" s="653" t="s">
        <v>495</v>
      </c>
      <c r="D65" s="1056" t="s">
        <v>4</v>
      </c>
      <c r="E65" s="654" t="s">
        <v>543</v>
      </c>
      <c r="F65" s="655" t="s">
        <v>544</v>
      </c>
      <c r="G65" s="656">
        <v>0</v>
      </c>
      <c r="H65" s="657">
        <v>0</v>
      </c>
      <c r="I65" s="658">
        <v>0</v>
      </c>
      <c r="J65" s="656">
        <v>0</v>
      </c>
      <c r="K65" s="656">
        <v>0</v>
      </c>
      <c r="L65" s="656">
        <v>100000</v>
      </c>
      <c r="M65" s="656">
        <v>50000</v>
      </c>
      <c r="N65" s="656">
        <v>200000</v>
      </c>
      <c r="O65" s="656">
        <v>200000</v>
      </c>
      <c r="P65" s="687">
        <v>0</v>
      </c>
      <c r="Q65" s="23">
        <v>0</v>
      </c>
      <c r="R65" s="659">
        <f>P65-Q65</f>
        <v>0</v>
      </c>
      <c r="S65" s="656">
        <v>0</v>
      </c>
      <c r="T65" s="687">
        <v>0</v>
      </c>
      <c r="U65" s="23">
        <v>0</v>
      </c>
      <c r="V65" s="700">
        <f>T65-U65</f>
        <v>0</v>
      </c>
      <c r="W65" s="656">
        <v>0</v>
      </c>
      <c r="X65" s="687">
        <v>0</v>
      </c>
      <c r="Y65" s="23">
        <v>0</v>
      </c>
      <c r="Z65" s="659">
        <f>X65-Y65</f>
        <v>0</v>
      </c>
      <c r="AA65" s="656">
        <v>0</v>
      </c>
      <c r="AB65" s="660">
        <f>P65+T65+X65</f>
        <v>0</v>
      </c>
    </row>
    <row r="66" spans="1:28" ht="16.5" customHeight="1">
      <c r="A66" s="1069"/>
      <c r="B66" s="84" t="s">
        <v>987</v>
      </c>
      <c r="C66" s="85" t="s">
        <v>495</v>
      </c>
      <c r="D66" s="1057"/>
      <c r="E66" s="86" t="s">
        <v>493</v>
      </c>
      <c r="F66" s="87" t="s">
        <v>494</v>
      </c>
      <c r="G66" s="76">
        <v>70000</v>
      </c>
      <c r="H66" s="88">
        <v>0</v>
      </c>
      <c r="I66" s="77">
        <v>15000</v>
      </c>
      <c r="J66" s="76">
        <v>0</v>
      </c>
      <c r="K66" s="76">
        <v>450000</v>
      </c>
      <c r="L66" s="76">
        <v>500000</v>
      </c>
      <c r="M66" s="76">
        <v>400000</v>
      </c>
      <c r="N66" s="76">
        <v>400000</v>
      </c>
      <c r="O66" s="76">
        <v>200000</v>
      </c>
      <c r="P66" s="687">
        <v>0</v>
      </c>
      <c r="Q66" s="23">
        <v>0</v>
      </c>
      <c r="R66" s="473">
        <f aca="true" t="shared" si="26" ref="R66:R72">P66-Q66</f>
        <v>0</v>
      </c>
      <c r="S66" s="76">
        <v>0</v>
      </c>
      <c r="T66" s="687">
        <v>0</v>
      </c>
      <c r="U66" s="23">
        <v>0</v>
      </c>
      <c r="V66" s="701">
        <f aca="true" t="shared" si="27" ref="V66:V72">T66-U66</f>
        <v>0</v>
      </c>
      <c r="W66" s="76">
        <v>0</v>
      </c>
      <c r="X66" s="687">
        <v>0</v>
      </c>
      <c r="Y66" s="23">
        <v>0</v>
      </c>
      <c r="Z66" s="473">
        <f aca="true" t="shared" si="28" ref="Z66:Z72">X66-Y66</f>
        <v>0</v>
      </c>
      <c r="AA66" s="76">
        <v>0</v>
      </c>
      <c r="AB66" s="23">
        <f aca="true" t="shared" si="29" ref="AB66:AB72">P66+T66+X66</f>
        <v>0</v>
      </c>
    </row>
    <row r="67" spans="1:28" ht="16.5" customHeight="1">
      <c r="A67" s="1069"/>
      <c r="B67" s="84" t="s">
        <v>987</v>
      </c>
      <c r="C67" s="85" t="s">
        <v>495</v>
      </c>
      <c r="D67" s="1057"/>
      <c r="E67" s="86" t="s">
        <v>496</v>
      </c>
      <c r="F67" s="87" t="s">
        <v>5</v>
      </c>
      <c r="G67" s="76">
        <v>0</v>
      </c>
      <c r="H67" s="88">
        <v>0</v>
      </c>
      <c r="I67" s="77">
        <v>15000</v>
      </c>
      <c r="J67" s="76">
        <v>0</v>
      </c>
      <c r="K67" s="76">
        <v>0</v>
      </c>
      <c r="L67" s="76">
        <v>0</v>
      </c>
      <c r="M67" s="76">
        <v>0</v>
      </c>
      <c r="N67" s="76">
        <v>0</v>
      </c>
      <c r="O67" s="76"/>
      <c r="P67" s="687">
        <v>0</v>
      </c>
      <c r="Q67" s="23">
        <v>0</v>
      </c>
      <c r="R67" s="473">
        <f t="shared" si="26"/>
        <v>0</v>
      </c>
      <c r="S67" s="76">
        <v>0</v>
      </c>
      <c r="T67" s="687">
        <v>0</v>
      </c>
      <c r="U67" s="23">
        <v>0</v>
      </c>
      <c r="V67" s="701">
        <f t="shared" si="27"/>
        <v>0</v>
      </c>
      <c r="W67" s="76">
        <v>0</v>
      </c>
      <c r="X67" s="687">
        <v>0</v>
      </c>
      <c r="Y67" s="23">
        <v>0</v>
      </c>
      <c r="Z67" s="473">
        <f t="shared" si="28"/>
        <v>0</v>
      </c>
      <c r="AA67" s="76">
        <v>0</v>
      </c>
      <c r="AB67" s="23">
        <f t="shared" si="29"/>
        <v>0</v>
      </c>
    </row>
    <row r="68" spans="1:28" ht="16.5" customHeight="1">
      <c r="A68" s="1069"/>
      <c r="B68" s="84" t="s">
        <v>987</v>
      </c>
      <c r="C68" s="643" t="s">
        <v>495</v>
      </c>
      <c r="D68" s="1057"/>
      <c r="E68" s="645" t="s">
        <v>545</v>
      </c>
      <c r="F68" s="646" t="s">
        <v>497</v>
      </c>
      <c r="G68" s="647">
        <v>0</v>
      </c>
      <c r="H68" s="648">
        <v>0</v>
      </c>
      <c r="I68" s="649">
        <v>25000</v>
      </c>
      <c r="J68" s="647">
        <v>0</v>
      </c>
      <c r="K68" s="647">
        <v>160000</v>
      </c>
      <c r="L68" s="647">
        <v>100000</v>
      </c>
      <c r="M68" s="647">
        <v>50000</v>
      </c>
      <c r="N68" s="647">
        <v>500000</v>
      </c>
      <c r="O68" s="647">
        <v>30000</v>
      </c>
      <c r="P68" s="687">
        <v>0</v>
      </c>
      <c r="Q68" s="23">
        <v>0</v>
      </c>
      <c r="R68" s="650">
        <f t="shared" si="26"/>
        <v>0</v>
      </c>
      <c r="S68" s="647">
        <v>0</v>
      </c>
      <c r="T68" s="687">
        <v>0</v>
      </c>
      <c r="U68" s="23">
        <v>0</v>
      </c>
      <c r="V68" s="702">
        <f t="shared" si="27"/>
        <v>0</v>
      </c>
      <c r="W68" s="647">
        <v>0</v>
      </c>
      <c r="X68" s="687">
        <v>0</v>
      </c>
      <c r="Y68" s="23">
        <v>0</v>
      </c>
      <c r="Z68" s="650">
        <f t="shared" si="28"/>
        <v>0</v>
      </c>
      <c r="AA68" s="647">
        <v>0</v>
      </c>
      <c r="AB68" s="651">
        <f t="shared" si="29"/>
        <v>0</v>
      </c>
    </row>
    <row r="69" spans="1:28" ht="16.5" customHeight="1">
      <c r="A69" s="1069"/>
      <c r="B69" s="84" t="s">
        <v>987</v>
      </c>
      <c r="C69" s="86" t="s">
        <v>495</v>
      </c>
      <c r="D69" s="1057"/>
      <c r="E69" s="86" t="s">
        <v>570</v>
      </c>
      <c r="F69" s="87" t="s">
        <v>499</v>
      </c>
      <c r="G69" s="76">
        <v>150000</v>
      </c>
      <c r="H69" s="76">
        <v>1400000</v>
      </c>
      <c r="I69" s="77">
        <v>450000</v>
      </c>
      <c r="J69" s="76">
        <v>0</v>
      </c>
      <c r="K69" s="76">
        <v>200000</v>
      </c>
      <c r="L69" s="76">
        <v>400000</v>
      </c>
      <c r="M69" s="76">
        <v>300000</v>
      </c>
      <c r="N69" s="76">
        <v>300000</v>
      </c>
      <c r="O69" s="76">
        <v>500000</v>
      </c>
      <c r="P69" s="687">
        <v>0</v>
      </c>
      <c r="Q69" s="23">
        <v>0</v>
      </c>
      <c r="R69" s="473">
        <f>P69-Q69</f>
        <v>0</v>
      </c>
      <c r="S69" s="76">
        <v>0</v>
      </c>
      <c r="T69" s="687">
        <v>0</v>
      </c>
      <c r="U69" s="23">
        <v>0</v>
      </c>
      <c r="V69" s="701">
        <f>T69-U69</f>
        <v>0</v>
      </c>
      <c r="W69" s="76">
        <v>0</v>
      </c>
      <c r="X69" s="687">
        <v>0</v>
      </c>
      <c r="Y69" s="23">
        <v>0</v>
      </c>
      <c r="Z69" s="473">
        <f>X69-Y69</f>
        <v>0</v>
      </c>
      <c r="AA69" s="76">
        <v>0</v>
      </c>
      <c r="AB69" s="23">
        <f>P69+T69+X69</f>
        <v>0</v>
      </c>
    </row>
    <row r="70" spans="1:28" ht="16.5" customHeight="1">
      <c r="A70" s="1069"/>
      <c r="B70" s="84" t="s">
        <v>987</v>
      </c>
      <c r="C70" s="644" t="s">
        <v>495</v>
      </c>
      <c r="D70" s="1057"/>
      <c r="E70" s="71" t="s">
        <v>547</v>
      </c>
      <c r="F70" s="73" t="s">
        <v>498</v>
      </c>
      <c r="G70" s="74">
        <v>0</v>
      </c>
      <c r="H70" s="74">
        <v>550000</v>
      </c>
      <c r="I70" s="75">
        <v>570000</v>
      </c>
      <c r="J70" s="74">
        <v>1000000</v>
      </c>
      <c r="K70" s="74">
        <v>1070000</v>
      </c>
      <c r="L70" s="74">
        <v>1700000</v>
      </c>
      <c r="M70" s="74">
        <v>1600000</v>
      </c>
      <c r="N70" s="74">
        <v>1600000</v>
      </c>
      <c r="O70" s="74">
        <v>1000000</v>
      </c>
      <c r="P70" s="687">
        <v>0</v>
      </c>
      <c r="Q70" s="23">
        <v>0</v>
      </c>
      <c r="R70" s="472">
        <f t="shared" si="26"/>
        <v>0</v>
      </c>
      <c r="S70" s="74">
        <v>0</v>
      </c>
      <c r="T70" s="687">
        <v>0</v>
      </c>
      <c r="U70" s="23">
        <v>0</v>
      </c>
      <c r="V70" s="703">
        <f t="shared" si="27"/>
        <v>0</v>
      </c>
      <c r="W70" s="74">
        <v>0</v>
      </c>
      <c r="X70" s="687">
        <v>0</v>
      </c>
      <c r="Y70" s="23">
        <v>0</v>
      </c>
      <c r="Z70" s="472">
        <f t="shared" si="28"/>
        <v>0</v>
      </c>
      <c r="AA70" s="74">
        <v>0</v>
      </c>
      <c r="AB70" s="652">
        <f t="shared" si="29"/>
        <v>0</v>
      </c>
    </row>
    <row r="71" spans="1:28" ht="16.5" customHeight="1">
      <c r="A71" s="1069"/>
      <c r="B71" s="84" t="s">
        <v>987</v>
      </c>
      <c r="C71" s="85" t="s">
        <v>495</v>
      </c>
      <c r="D71" s="1057"/>
      <c r="E71" s="71" t="s">
        <v>549</v>
      </c>
      <c r="F71" s="73" t="s">
        <v>6</v>
      </c>
      <c r="G71" s="74">
        <v>0</v>
      </c>
      <c r="H71" s="74">
        <v>550000</v>
      </c>
      <c r="I71" s="77">
        <v>620000</v>
      </c>
      <c r="J71" s="76">
        <v>0</v>
      </c>
      <c r="K71" s="76">
        <v>0</v>
      </c>
      <c r="L71" s="76">
        <v>100000</v>
      </c>
      <c r="M71" s="76">
        <v>50000</v>
      </c>
      <c r="N71" s="76">
        <v>100000</v>
      </c>
      <c r="O71" s="76">
        <v>70000</v>
      </c>
      <c r="P71" s="687">
        <v>0</v>
      </c>
      <c r="Q71" s="23">
        <v>0</v>
      </c>
      <c r="R71" s="473">
        <f t="shared" si="26"/>
        <v>0</v>
      </c>
      <c r="S71" s="74">
        <v>0</v>
      </c>
      <c r="T71" s="687">
        <v>0</v>
      </c>
      <c r="U71" s="23">
        <v>0</v>
      </c>
      <c r="V71" s="701">
        <f t="shared" si="27"/>
        <v>0</v>
      </c>
      <c r="W71" s="74">
        <v>0</v>
      </c>
      <c r="X71" s="687">
        <v>0</v>
      </c>
      <c r="Y71" s="23">
        <v>0</v>
      </c>
      <c r="Z71" s="473">
        <f t="shared" si="28"/>
        <v>0</v>
      </c>
      <c r="AA71" s="74">
        <v>0</v>
      </c>
      <c r="AB71" s="23">
        <f t="shared" si="29"/>
        <v>0</v>
      </c>
    </row>
    <row r="72" spans="1:28" ht="16.5" customHeight="1" thickBot="1">
      <c r="A72" s="1058"/>
      <c r="B72" s="89" t="s">
        <v>987</v>
      </c>
      <c r="C72" s="90" t="s">
        <v>495</v>
      </c>
      <c r="D72" s="1073"/>
      <c r="E72" s="78" t="s">
        <v>550</v>
      </c>
      <c r="F72" s="80" t="s">
        <v>518</v>
      </c>
      <c r="G72" s="81">
        <v>700000</v>
      </c>
      <c r="H72" s="81">
        <v>397000</v>
      </c>
      <c r="I72" s="83">
        <v>461000</v>
      </c>
      <c r="J72" s="82">
        <v>0</v>
      </c>
      <c r="K72" s="82">
        <v>110000</v>
      </c>
      <c r="L72" s="82">
        <v>100000</v>
      </c>
      <c r="M72" s="82">
        <v>50000</v>
      </c>
      <c r="N72" s="82">
        <v>50000</v>
      </c>
      <c r="O72" s="82">
        <v>20000</v>
      </c>
      <c r="P72" s="687">
        <v>0</v>
      </c>
      <c r="Q72" s="23">
        <v>0</v>
      </c>
      <c r="R72" s="475">
        <f t="shared" si="26"/>
        <v>0</v>
      </c>
      <c r="S72" s="81">
        <v>0</v>
      </c>
      <c r="T72" s="687">
        <v>0</v>
      </c>
      <c r="U72" s="23">
        <v>0</v>
      </c>
      <c r="V72" s="704">
        <f t="shared" si="27"/>
        <v>0</v>
      </c>
      <c r="W72" s="81">
        <v>0</v>
      </c>
      <c r="X72" s="687">
        <v>0</v>
      </c>
      <c r="Y72" s="23">
        <v>0</v>
      </c>
      <c r="Z72" s="475">
        <f t="shared" si="28"/>
        <v>0</v>
      </c>
      <c r="AA72" s="81">
        <v>0</v>
      </c>
      <c r="AB72" s="37">
        <f t="shared" si="29"/>
        <v>0</v>
      </c>
    </row>
    <row r="73" spans="1:28" ht="9.75" customHeight="1" thickBot="1">
      <c r="A73" s="40"/>
      <c r="B73" s="41"/>
      <c r="C73" s="41"/>
      <c r="D73" s="41"/>
      <c r="E73" s="41"/>
      <c r="F73" s="41"/>
      <c r="G73" s="42"/>
      <c r="H73" s="42"/>
      <c r="I73" s="42"/>
      <c r="J73" s="42"/>
      <c r="K73" s="42"/>
      <c r="L73" s="42"/>
      <c r="M73" s="42"/>
      <c r="N73" s="42"/>
      <c r="O73" s="42"/>
      <c r="P73" s="42"/>
      <c r="Q73" s="42"/>
      <c r="R73" s="42"/>
      <c r="S73" s="42"/>
      <c r="T73" s="42"/>
      <c r="U73" s="42"/>
      <c r="V73" s="42"/>
      <c r="W73" s="42"/>
      <c r="X73" s="42"/>
      <c r="Y73" s="42"/>
      <c r="Z73" s="42"/>
      <c r="AA73" s="42"/>
      <c r="AB73" s="43"/>
    </row>
    <row r="74" spans="1:28" ht="21" customHeight="1" thickBot="1">
      <c r="A74" s="1056" t="s">
        <v>931</v>
      </c>
      <c r="B74" s="1100"/>
      <c r="C74" s="1101"/>
      <c r="D74" s="1101"/>
      <c r="E74" s="1101"/>
      <c r="F74" s="1102"/>
      <c r="G74" s="44">
        <f aca="true" t="shared" si="30" ref="G74:AB74">G75</f>
        <v>3930000</v>
      </c>
      <c r="H74" s="44">
        <f t="shared" si="30"/>
        <v>0</v>
      </c>
      <c r="I74" s="45">
        <f t="shared" si="30"/>
        <v>1000000</v>
      </c>
      <c r="J74" s="44">
        <f t="shared" si="30"/>
        <v>4090000</v>
      </c>
      <c r="K74" s="44">
        <f t="shared" si="30"/>
        <v>4000000</v>
      </c>
      <c r="L74" s="44">
        <f t="shared" si="30"/>
        <v>0</v>
      </c>
      <c r="M74" s="44">
        <f t="shared" si="30"/>
        <v>500000</v>
      </c>
      <c r="N74" s="44">
        <f t="shared" si="30"/>
        <v>0</v>
      </c>
      <c r="O74" s="44">
        <f t="shared" si="30"/>
        <v>0</v>
      </c>
      <c r="P74" s="338">
        <f t="shared" si="30"/>
        <v>0</v>
      </c>
      <c r="Q74" s="339">
        <f t="shared" si="30"/>
        <v>0</v>
      </c>
      <c r="R74" s="467">
        <f t="shared" si="30"/>
        <v>0</v>
      </c>
      <c r="S74" s="44">
        <f t="shared" si="30"/>
        <v>0</v>
      </c>
      <c r="T74" s="338">
        <f t="shared" si="30"/>
        <v>0</v>
      </c>
      <c r="U74" s="339">
        <f t="shared" si="30"/>
        <v>0</v>
      </c>
      <c r="V74" s="467">
        <f t="shared" si="30"/>
        <v>0</v>
      </c>
      <c r="W74" s="44">
        <f t="shared" si="30"/>
        <v>0</v>
      </c>
      <c r="X74" s="338">
        <f t="shared" si="30"/>
        <v>0</v>
      </c>
      <c r="Y74" s="339">
        <f t="shared" si="30"/>
        <v>0</v>
      </c>
      <c r="Z74" s="467">
        <f t="shared" si="30"/>
        <v>0</v>
      </c>
      <c r="AA74" s="44">
        <f t="shared" si="30"/>
        <v>0</v>
      </c>
      <c r="AB74" s="44">
        <f t="shared" si="30"/>
        <v>0</v>
      </c>
    </row>
    <row r="75" spans="1:28" ht="16.5" customHeight="1" thickBot="1">
      <c r="A75" s="1057"/>
      <c r="B75" s="13" t="s">
        <v>987</v>
      </c>
      <c r="C75" s="13" t="s">
        <v>495</v>
      </c>
      <c r="D75" s="13">
        <v>2</v>
      </c>
      <c r="E75" s="14" t="s">
        <v>7</v>
      </c>
      <c r="F75" s="373" t="s">
        <v>8</v>
      </c>
      <c r="G75" s="15">
        <f aca="true" t="shared" si="31" ref="G75:AB75">SUM(G76)</f>
        <v>3930000</v>
      </c>
      <c r="H75" s="15">
        <f t="shared" si="31"/>
        <v>0</v>
      </c>
      <c r="I75" s="16">
        <f t="shared" si="31"/>
        <v>1000000</v>
      </c>
      <c r="J75" s="15">
        <f t="shared" si="31"/>
        <v>4090000</v>
      </c>
      <c r="K75" s="15">
        <f t="shared" si="31"/>
        <v>4000000</v>
      </c>
      <c r="L75" s="15">
        <f t="shared" si="31"/>
        <v>0</v>
      </c>
      <c r="M75" s="15">
        <f t="shared" si="31"/>
        <v>500000</v>
      </c>
      <c r="N75" s="15">
        <f t="shared" si="31"/>
        <v>0</v>
      </c>
      <c r="O75" s="15">
        <f t="shared" si="31"/>
        <v>0</v>
      </c>
      <c r="P75" s="330">
        <f t="shared" si="31"/>
        <v>0</v>
      </c>
      <c r="Q75" s="331">
        <f t="shared" si="31"/>
        <v>0</v>
      </c>
      <c r="R75" s="462">
        <f t="shared" si="31"/>
        <v>0</v>
      </c>
      <c r="S75" s="15">
        <f t="shared" si="31"/>
        <v>0</v>
      </c>
      <c r="T75" s="330">
        <f t="shared" si="31"/>
        <v>0</v>
      </c>
      <c r="U75" s="331">
        <f t="shared" si="31"/>
        <v>0</v>
      </c>
      <c r="V75" s="462">
        <f t="shared" si="31"/>
        <v>0</v>
      </c>
      <c r="W75" s="15">
        <f t="shared" si="31"/>
        <v>0</v>
      </c>
      <c r="X75" s="330">
        <f t="shared" si="31"/>
        <v>0</v>
      </c>
      <c r="Y75" s="331">
        <f t="shared" si="31"/>
        <v>0</v>
      </c>
      <c r="Z75" s="462">
        <f t="shared" si="31"/>
        <v>0</v>
      </c>
      <c r="AA75" s="15">
        <f t="shared" si="31"/>
        <v>0</v>
      </c>
      <c r="AB75" s="15">
        <f t="shared" si="31"/>
        <v>0</v>
      </c>
    </row>
    <row r="76" spans="1:28" ht="16.5" customHeight="1" thickBot="1">
      <c r="A76" s="1058"/>
      <c r="B76" s="91" t="s">
        <v>987</v>
      </c>
      <c r="C76" s="91" t="s">
        <v>495</v>
      </c>
      <c r="D76" s="91">
        <v>2</v>
      </c>
      <c r="E76" s="91" t="s">
        <v>500</v>
      </c>
      <c r="F76" s="92" t="s">
        <v>537</v>
      </c>
      <c r="G76" s="93">
        <v>3930000</v>
      </c>
      <c r="H76" s="93">
        <v>0</v>
      </c>
      <c r="I76" s="94">
        <v>1000000</v>
      </c>
      <c r="J76" s="93">
        <v>4090000</v>
      </c>
      <c r="K76" s="93">
        <v>4000000</v>
      </c>
      <c r="L76" s="93">
        <v>0</v>
      </c>
      <c r="M76" s="93">
        <v>500000</v>
      </c>
      <c r="N76" s="93">
        <v>0</v>
      </c>
      <c r="O76" s="93">
        <v>0</v>
      </c>
      <c r="P76" s="687">
        <v>0</v>
      </c>
      <c r="Q76" s="23">
        <v>0</v>
      </c>
      <c r="R76" s="476">
        <f>P76-Q76</f>
        <v>0</v>
      </c>
      <c r="S76" s="93">
        <v>0</v>
      </c>
      <c r="T76" s="687">
        <v>0</v>
      </c>
      <c r="U76" s="23">
        <v>0</v>
      </c>
      <c r="V76" s="476">
        <f>T76-U76</f>
        <v>0</v>
      </c>
      <c r="W76" s="93">
        <v>0</v>
      </c>
      <c r="X76" s="687">
        <v>0</v>
      </c>
      <c r="Y76" s="23">
        <v>0</v>
      </c>
      <c r="Z76" s="564">
        <f>X76-Y76</f>
        <v>0</v>
      </c>
      <c r="AA76" s="93">
        <v>0</v>
      </c>
      <c r="AB76" s="39">
        <f>P76+T76+X76</f>
        <v>0</v>
      </c>
    </row>
    <row r="77" spans="1:28" ht="9.75" customHeight="1" thickBot="1">
      <c r="A77" s="40"/>
      <c r="B77" s="41"/>
      <c r="C77" s="41"/>
      <c r="D77" s="41"/>
      <c r="E77" s="41"/>
      <c r="F77" s="41"/>
      <c r="G77" s="42"/>
      <c r="H77" s="42"/>
      <c r="I77" s="42"/>
      <c r="J77" s="42"/>
      <c r="K77" s="42"/>
      <c r="L77" s="42"/>
      <c r="M77" s="42"/>
      <c r="N77" s="42"/>
      <c r="O77" s="42"/>
      <c r="P77" s="42"/>
      <c r="Q77" s="42"/>
      <c r="R77" s="42"/>
      <c r="S77" s="42"/>
      <c r="T77" s="42"/>
      <c r="U77" s="42"/>
      <c r="V77" s="42"/>
      <c r="W77" s="42"/>
      <c r="X77" s="42"/>
      <c r="Y77" s="42"/>
      <c r="Z77" s="42"/>
      <c r="AA77" s="42"/>
      <c r="AB77" s="43"/>
    </row>
    <row r="78" spans="1:28" ht="21" customHeight="1" thickBot="1">
      <c r="A78" s="1056" t="s">
        <v>325</v>
      </c>
      <c r="B78" s="1100"/>
      <c r="C78" s="1101"/>
      <c r="D78" s="1101"/>
      <c r="E78" s="1101"/>
      <c r="F78" s="1102"/>
      <c r="G78" s="44">
        <f aca="true" t="shared" si="32" ref="G78:AB78">G79</f>
        <v>0</v>
      </c>
      <c r="H78" s="44">
        <f t="shared" si="32"/>
        <v>0</v>
      </c>
      <c r="I78" s="45">
        <f t="shared" si="32"/>
        <v>261000</v>
      </c>
      <c r="J78" s="44">
        <f t="shared" si="32"/>
        <v>0</v>
      </c>
      <c r="K78" s="44">
        <f t="shared" si="32"/>
        <v>0</v>
      </c>
      <c r="L78" s="44">
        <f t="shared" si="32"/>
        <v>0</v>
      </c>
      <c r="M78" s="44">
        <f t="shared" si="32"/>
        <v>0</v>
      </c>
      <c r="N78" s="44">
        <f t="shared" si="32"/>
        <v>0</v>
      </c>
      <c r="O78" s="44">
        <f t="shared" si="32"/>
        <v>0</v>
      </c>
      <c r="P78" s="338">
        <f t="shared" si="32"/>
        <v>0</v>
      </c>
      <c r="Q78" s="339">
        <f t="shared" si="32"/>
        <v>0</v>
      </c>
      <c r="R78" s="467">
        <f t="shared" si="32"/>
        <v>0</v>
      </c>
      <c r="S78" s="44">
        <f t="shared" si="32"/>
        <v>0</v>
      </c>
      <c r="T78" s="338">
        <f t="shared" si="32"/>
        <v>0</v>
      </c>
      <c r="U78" s="339">
        <f t="shared" si="32"/>
        <v>0</v>
      </c>
      <c r="V78" s="467">
        <f t="shared" si="32"/>
        <v>0</v>
      </c>
      <c r="W78" s="44">
        <f t="shared" si="32"/>
        <v>0</v>
      </c>
      <c r="X78" s="338">
        <f t="shared" si="32"/>
        <v>0</v>
      </c>
      <c r="Y78" s="339">
        <f t="shared" si="32"/>
        <v>0</v>
      </c>
      <c r="Z78" s="467">
        <f t="shared" si="32"/>
        <v>0</v>
      </c>
      <c r="AA78" s="44">
        <f t="shared" si="32"/>
        <v>0</v>
      </c>
      <c r="AB78" s="44">
        <f t="shared" si="32"/>
        <v>0</v>
      </c>
    </row>
    <row r="79" spans="1:28" ht="16.5" customHeight="1" thickBot="1">
      <c r="A79" s="1057"/>
      <c r="B79" s="13" t="s">
        <v>987</v>
      </c>
      <c r="C79" s="13" t="s">
        <v>495</v>
      </c>
      <c r="D79" s="13">
        <v>2</v>
      </c>
      <c r="E79" s="14" t="s">
        <v>9</v>
      </c>
      <c r="F79" s="373" t="s">
        <v>41</v>
      </c>
      <c r="G79" s="15">
        <f aca="true" t="shared" si="33" ref="G79:AB79">SUM(G80)</f>
        <v>0</v>
      </c>
      <c r="H79" s="15">
        <f t="shared" si="33"/>
        <v>0</v>
      </c>
      <c r="I79" s="16">
        <f t="shared" si="33"/>
        <v>261000</v>
      </c>
      <c r="J79" s="15">
        <f t="shared" si="33"/>
        <v>0</v>
      </c>
      <c r="K79" s="15">
        <f t="shared" si="33"/>
        <v>0</v>
      </c>
      <c r="L79" s="15">
        <f t="shared" si="33"/>
        <v>0</v>
      </c>
      <c r="M79" s="15">
        <f t="shared" si="33"/>
        <v>0</v>
      </c>
      <c r="N79" s="15">
        <f t="shared" si="33"/>
        <v>0</v>
      </c>
      <c r="O79" s="15">
        <f t="shared" si="33"/>
        <v>0</v>
      </c>
      <c r="P79" s="330">
        <f t="shared" si="33"/>
        <v>0</v>
      </c>
      <c r="Q79" s="331">
        <f t="shared" si="33"/>
        <v>0</v>
      </c>
      <c r="R79" s="462">
        <f t="shared" si="33"/>
        <v>0</v>
      </c>
      <c r="S79" s="15">
        <f t="shared" si="33"/>
        <v>0</v>
      </c>
      <c r="T79" s="330">
        <f t="shared" si="33"/>
        <v>0</v>
      </c>
      <c r="U79" s="331">
        <f t="shared" si="33"/>
        <v>0</v>
      </c>
      <c r="V79" s="462">
        <f t="shared" si="33"/>
        <v>0</v>
      </c>
      <c r="W79" s="15">
        <f t="shared" si="33"/>
        <v>0</v>
      </c>
      <c r="X79" s="330">
        <f t="shared" si="33"/>
        <v>0</v>
      </c>
      <c r="Y79" s="331">
        <f t="shared" si="33"/>
        <v>0</v>
      </c>
      <c r="Z79" s="462">
        <f t="shared" si="33"/>
        <v>0</v>
      </c>
      <c r="AA79" s="15">
        <f t="shared" si="33"/>
        <v>0</v>
      </c>
      <c r="AB79" s="15">
        <f t="shared" si="33"/>
        <v>0</v>
      </c>
    </row>
    <row r="80" spans="1:28" ht="16.5" customHeight="1" thickBot="1">
      <c r="A80" s="1058"/>
      <c r="B80" s="91" t="s">
        <v>987</v>
      </c>
      <c r="C80" s="91" t="s">
        <v>495</v>
      </c>
      <c r="D80" s="91">
        <v>2</v>
      </c>
      <c r="E80" s="91" t="s">
        <v>501</v>
      </c>
      <c r="F80" s="92" t="s">
        <v>42</v>
      </c>
      <c r="G80" s="93">
        <v>0</v>
      </c>
      <c r="H80" s="93">
        <v>0</v>
      </c>
      <c r="I80" s="93">
        <v>261000</v>
      </c>
      <c r="J80" s="93">
        <v>0</v>
      </c>
      <c r="K80" s="93">
        <v>0</v>
      </c>
      <c r="L80" s="93">
        <v>0</v>
      </c>
      <c r="M80" s="93">
        <v>0</v>
      </c>
      <c r="N80" s="93">
        <v>0</v>
      </c>
      <c r="O80" s="93">
        <v>0</v>
      </c>
      <c r="P80" s="350">
        <v>0</v>
      </c>
      <c r="Q80" s="351">
        <v>0</v>
      </c>
      <c r="R80" s="476">
        <f>P80-Q80</f>
        <v>0</v>
      </c>
      <c r="S80" s="93">
        <v>0</v>
      </c>
      <c r="T80" s="350">
        <v>0</v>
      </c>
      <c r="U80" s="351">
        <v>0</v>
      </c>
      <c r="V80" s="476">
        <f>T80-U80</f>
        <v>0</v>
      </c>
      <c r="W80" s="93">
        <v>0</v>
      </c>
      <c r="X80" s="350">
        <v>0</v>
      </c>
      <c r="Y80" s="351">
        <v>0</v>
      </c>
      <c r="Z80" s="476">
        <f>X80-Y80</f>
        <v>0</v>
      </c>
      <c r="AA80" s="93">
        <v>0</v>
      </c>
      <c r="AB80" s="39">
        <f>P80+T80+X80</f>
        <v>0</v>
      </c>
    </row>
    <row r="81" spans="1:28" s="698" customFormat="1" ht="15" customHeight="1">
      <c r="A81" s="41"/>
      <c r="B81" s="41"/>
      <c r="C81" s="95"/>
      <c r="D81" s="95"/>
      <c r="E81" s="95"/>
      <c r="F81" s="95"/>
      <c r="G81" s="96"/>
      <c r="H81" s="96"/>
      <c r="I81" s="96"/>
      <c r="J81" s="96"/>
      <c r="K81" s="96"/>
      <c r="L81" s="96"/>
      <c r="M81" s="96"/>
      <c r="N81" s="96"/>
      <c r="O81" s="96"/>
      <c r="P81" s="96"/>
      <c r="Q81" s="96"/>
      <c r="R81" s="96"/>
      <c r="S81" s="96"/>
      <c r="T81" s="96"/>
      <c r="U81" s="96"/>
      <c r="V81" s="96"/>
      <c r="W81" s="96"/>
      <c r="X81" s="96"/>
      <c r="Y81" s="96"/>
      <c r="Z81" s="96"/>
      <c r="AA81" s="96"/>
      <c r="AB81" s="96"/>
    </row>
    <row r="82" spans="1:28" s="698" customFormat="1" ht="15" customHeight="1">
      <c r="A82" s="41"/>
      <c r="B82" s="41"/>
      <c r="C82" s="95"/>
      <c r="D82" s="95"/>
      <c r="E82" s="95"/>
      <c r="F82" s="95"/>
      <c r="G82" s="96"/>
      <c r="H82" s="96"/>
      <c r="I82" s="96"/>
      <c r="J82" s="96"/>
      <c r="K82" s="96"/>
      <c r="L82" s="96"/>
      <c r="M82" s="96"/>
      <c r="N82" s="96"/>
      <c r="O82" s="96"/>
      <c r="P82" s="96"/>
      <c r="Q82" s="96"/>
      <c r="R82" s="96"/>
      <c r="S82" s="96"/>
      <c r="T82" s="96"/>
      <c r="U82" s="96"/>
      <c r="V82" s="96"/>
      <c r="W82" s="96"/>
      <c r="X82" s="96"/>
      <c r="Y82" s="96"/>
      <c r="Z82" s="96"/>
      <c r="AA82" s="96"/>
      <c r="AB82" s="96"/>
    </row>
    <row r="83" spans="1:28" s="698" customFormat="1" ht="15" customHeight="1">
      <c r="A83" s="41"/>
      <c r="B83" s="41"/>
      <c r="C83" s="95"/>
      <c r="D83" s="95"/>
      <c r="E83" s="95"/>
      <c r="F83" s="95"/>
      <c r="G83" s="96"/>
      <c r="H83" s="96"/>
      <c r="I83" s="96"/>
      <c r="J83" s="96"/>
      <c r="K83" s="96"/>
      <c r="L83" s="96"/>
      <c r="M83" s="96"/>
      <c r="N83" s="96"/>
      <c r="O83" s="96"/>
      <c r="P83" s="96"/>
      <c r="Q83" s="96"/>
      <c r="R83" s="96"/>
      <c r="S83" s="96"/>
      <c r="T83" s="96"/>
      <c r="U83" s="96"/>
      <c r="V83" s="96"/>
      <c r="W83" s="96"/>
      <c r="X83" s="96"/>
      <c r="Y83" s="96"/>
      <c r="Z83" s="96"/>
      <c r="AA83" s="96"/>
      <c r="AB83" s="96"/>
    </row>
    <row r="84" spans="1:28" s="698" customFormat="1" ht="15" customHeight="1">
      <c r="A84" s="41"/>
      <c r="B84" s="41"/>
      <c r="C84" s="95"/>
      <c r="D84" s="95"/>
      <c r="E84" s="95"/>
      <c r="F84" s="95"/>
      <c r="G84" s="96"/>
      <c r="H84" s="96"/>
      <c r="I84" s="96"/>
      <c r="J84" s="96"/>
      <c r="K84" s="96"/>
      <c r="L84" s="96"/>
      <c r="M84" s="96"/>
      <c r="N84" s="96"/>
      <c r="O84" s="96"/>
      <c r="P84" s="96"/>
      <c r="Q84" s="96"/>
      <c r="R84" s="96"/>
      <c r="S84" s="96"/>
      <c r="T84" s="96"/>
      <c r="U84" s="96"/>
      <c r="V84" s="96"/>
      <c r="W84" s="96"/>
      <c r="X84" s="96"/>
      <c r="Y84" s="96"/>
      <c r="Z84" s="96"/>
      <c r="AA84" s="96"/>
      <c r="AB84" s="96"/>
    </row>
    <row r="85" spans="1:28" s="698" customFormat="1" ht="15" customHeight="1">
      <c r="A85" s="41"/>
      <c r="B85" s="41"/>
      <c r="C85" s="95"/>
      <c r="D85" s="95"/>
      <c r="E85" s="95"/>
      <c r="F85" s="95"/>
      <c r="G85" s="96"/>
      <c r="H85" s="96"/>
      <c r="I85" s="96"/>
      <c r="J85" s="96"/>
      <c r="K85" s="96"/>
      <c r="L85" s="96"/>
      <c r="M85" s="96"/>
      <c r="N85" s="96"/>
      <c r="O85" s="96"/>
      <c r="P85" s="96"/>
      <c r="Q85" s="96"/>
      <c r="R85" s="96"/>
      <c r="S85" s="96"/>
      <c r="T85" s="96"/>
      <c r="U85" s="96"/>
      <c r="V85" s="96"/>
      <c r="W85" s="96"/>
      <c r="X85" s="96"/>
      <c r="Y85" s="96"/>
      <c r="Z85" s="96"/>
      <c r="AA85" s="96"/>
      <c r="AB85" s="96"/>
    </row>
    <row r="86" spans="1:28" s="698" customFormat="1" ht="15" customHeight="1">
      <c r="A86" s="41"/>
      <c r="B86" s="41"/>
      <c r="C86" s="95"/>
      <c r="D86" s="95"/>
      <c r="E86" s="95"/>
      <c r="F86" s="95"/>
      <c r="G86" s="96"/>
      <c r="H86" s="96"/>
      <c r="I86" s="96"/>
      <c r="J86" s="96"/>
      <c r="K86" s="96"/>
      <c r="L86" s="96"/>
      <c r="M86" s="96"/>
      <c r="N86" s="96"/>
      <c r="O86" s="96"/>
      <c r="P86" s="96"/>
      <c r="Q86" s="96"/>
      <c r="R86" s="96"/>
      <c r="S86" s="96"/>
      <c r="T86" s="96"/>
      <c r="U86" s="96"/>
      <c r="V86" s="96"/>
      <c r="W86" s="96"/>
      <c r="X86" s="96"/>
      <c r="Y86" s="96"/>
      <c r="Z86" s="96"/>
      <c r="AA86" s="96"/>
      <c r="AB86" s="96"/>
    </row>
    <row r="87" spans="1:28" s="698" customFormat="1" ht="15" customHeight="1">
      <c r="A87" s="41"/>
      <c r="B87" s="41"/>
      <c r="C87" s="95"/>
      <c r="D87" s="95"/>
      <c r="E87" s="95"/>
      <c r="F87" s="95"/>
      <c r="G87" s="96"/>
      <c r="H87" s="96"/>
      <c r="I87" s="96"/>
      <c r="J87" s="96"/>
      <c r="K87" s="96"/>
      <c r="L87" s="96"/>
      <c r="M87" s="96"/>
      <c r="N87" s="96"/>
      <c r="O87" s="96"/>
      <c r="P87" s="96"/>
      <c r="Q87" s="96"/>
      <c r="R87" s="96"/>
      <c r="S87" s="96"/>
      <c r="T87" s="96"/>
      <c r="U87" s="96"/>
      <c r="V87" s="96"/>
      <c r="W87" s="96"/>
      <c r="X87" s="96"/>
      <c r="Y87" s="96"/>
      <c r="Z87" s="96"/>
      <c r="AA87" s="96"/>
      <c r="AB87" s="96"/>
    </row>
    <row r="88" spans="1:28" s="698" customFormat="1" ht="15" customHeight="1">
      <c r="A88" s="41"/>
      <c r="B88" s="41"/>
      <c r="C88" s="95"/>
      <c r="D88" s="95"/>
      <c r="E88" s="95"/>
      <c r="F88" s="95"/>
      <c r="G88" s="96"/>
      <c r="H88" s="96"/>
      <c r="I88" s="96"/>
      <c r="J88" s="96"/>
      <c r="K88" s="96"/>
      <c r="L88" s="96"/>
      <c r="M88" s="96"/>
      <c r="N88" s="96"/>
      <c r="O88" s="96"/>
      <c r="P88" s="96"/>
      <c r="Q88" s="96"/>
      <c r="R88" s="96"/>
      <c r="S88" s="96"/>
      <c r="T88" s="96"/>
      <c r="U88" s="96"/>
      <c r="V88" s="96"/>
      <c r="W88" s="96"/>
      <c r="X88" s="96"/>
      <c r="Y88" s="96"/>
      <c r="Z88" s="96"/>
      <c r="AA88" s="96"/>
      <c r="AB88" s="96"/>
    </row>
    <row r="89" spans="1:28" s="698" customFormat="1" ht="15" customHeight="1">
      <c r="A89" s="41"/>
      <c r="B89" s="41"/>
      <c r="C89" s="95"/>
      <c r="D89" s="95"/>
      <c r="E89" s="95"/>
      <c r="F89" s="95"/>
      <c r="G89" s="96"/>
      <c r="H89" s="96"/>
      <c r="I89" s="96"/>
      <c r="J89" s="96"/>
      <c r="K89" s="96"/>
      <c r="L89" s="96"/>
      <c r="M89" s="96"/>
      <c r="N89" s="96"/>
      <c r="O89" s="96"/>
      <c r="P89" s="96"/>
      <c r="Q89" s="96"/>
      <c r="R89" s="96"/>
      <c r="S89" s="96"/>
      <c r="T89" s="96"/>
      <c r="U89" s="96"/>
      <c r="V89" s="96"/>
      <c r="W89" s="96"/>
      <c r="X89" s="96"/>
      <c r="Y89" s="96"/>
      <c r="Z89" s="96"/>
      <c r="AA89" s="96"/>
      <c r="AB89" s="96"/>
    </row>
    <row r="90" spans="1:28" s="698" customFormat="1" ht="15" customHeight="1">
      <c r="A90" s="41"/>
      <c r="B90" s="41"/>
      <c r="C90" s="95"/>
      <c r="D90" s="95"/>
      <c r="E90" s="95"/>
      <c r="F90" s="95"/>
      <c r="G90" s="96"/>
      <c r="H90" s="96"/>
      <c r="I90" s="96"/>
      <c r="J90" s="96"/>
      <c r="K90" s="96"/>
      <c r="L90" s="96"/>
      <c r="M90" s="96"/>
      <c r="N90" s="96"/>
      <c r="O90" s="96"/>
      <c r="P90" s="96"/>
      <c r="Q90" s="96"/>
      <c r="R90" s="96"/>
      <c r="S90" s="96"/>
      <c r="T90" s="96"/>
      <c r="U90" s="96"/>
      <c r="V90" s="96"/>
      <c r="W90" s="96"/>
      <c r="X90" s="96"/>
      <c r="Y90" s="96"/>
      <c r="Z90" s="96"/>
      <c r="AA90" s="96"/>
      <c r="AB90" s="96"/>
    </row>
    <row r="91" spans="1:28" s="698" customFormat="1" ht="15" customHeight="1">
      <c r="A91" s="41"/>
      <c r="B91" s="41"/>
      <c r="C91" s="95"/>
      <c r="D91" s="95"/>
      <c r="E91" s="95"/>
      <c r="F91" s="95"/>
      <c r="G91" s="96"/>
      <c r="H91" s="96"/>
      <c r="I91" s="96"/>
      <c r="J91" s="96"/>
      <c r="K91" s="96"/>
      <c r="L91" s="96"/>
      <c r="M91" s="96"/>
      <c r="N91" s="96"/>
      <c r="O91" s="96"/>
      <c r="P91" s="96"/>
      <c r="Q91" s="96"/>
      <c r="R91" s="96"/>
      <c r="S91" s="96"/>
      <c r="T91" s="96"/>
      <c r="U91" s="96"/>
      <c r="V91" s="96"/>
      <c r="W91" s="96"/>
      <c r="X91" s="96"/>
      <c r="Y91" s="96"/>
      <c r="Z91" s="96"/>
      <c r="AA91" s="96"/>
      <c r="AB91" s="96"/>
    </row>
    <row r="92" spans="1:28" s="698" customFormat="1" ht="15" customHeight="1">
      <c r="A92" s="41"/>
      <c r="B92" s="41"/>
      <c r="C92" s="95"/>
      <c r="D92" s="95"/>
      <c r="E92" s="95"/>
      <c r="F92" s="95"/>
      <c r="G92" s="96"/>
      <c r="H92" s="96"/>
      <c r="I92" s="96"/>
      <c r="J92" s="96"/>
      <c r="K92" s="96"/>
      <c r="L92" s="96"/>
      <c r="M92" s="96"/>
      <c r="N92" s="96"/>
      <c r="O92" s="96"/>
      <c r="P92" s="96"/>
      <c r="Q92" s="96"/>
      <c r="R92" s="96"/>
      <c r="S92" s="96"/>
      <c r="T92" s="96"/>
      <c r="U92" s="96"/>
      <c r="V92" s="96"/>
      <c r="W92" s="96"/>
      <c r="X92" s="96"/>
      <c r="Y92" s="96"/>
      <c r="Z92" s="96"/>
      <c r="AA92" s="96"/>
      <c r="AB92" s="96"/>
    </row>
    <row r="93" spans="1:28" s="698" customFormat="1" ht="15" customHeight="1">
      <c r="A93" s="41"/>
      <c r="B93" s="41"/>
      <c r="C93" s="95"/>
      <c r="D93" s="95"/>
      <c r="E93" s="95"/>
      <c r="F93" s="95"/>
      <c r="G93" s="96"/>
      <c r="H93" s="96"/>
      <c r="I93" s="96"/>
      <c r="J93" s="96"/>
      <c r="K93" s="96"/>
      <c r="L93" s="96"/>
      <c r="M93" s="96"/>
      <c r="N93" s="96"/>
      <c r="O93" s="96"/>
      <c r="P93" s="96"/>
      <c r="Q93" s="96"/>
      <c r="R93" s="96"/>
      <c r="S93" s="96"/>
      <c r="T93" s="96"/>
      <c r="U93" s="96"/>
      <c r="V93" s="96"/>
      <c r="W93" s="96"/>
      <c r="X93" s="96"/>
      <c r="Y93" s="96"/>
      <c r="Z93" s="96"/>
      <c r="AA93" s="96"/>
      <c r="AB93" s="96"/>
    </row>
    <row r="94" spans="1:28" s="698" customFormat="1" ht="15" customHeight="1">
      <c r="A94" s="41"/>
      <c r="B94" s="41"/>
      <c r="C94" s="95"/>
      <c r="D94" s="95"/>
      <c r="E94" s="95"/>
      <c r="F94" s="95"/>
      <c r="G94" s="96"/>
      <c r="H94" s="96"/>
      <c r="I94" s="96"/>
      <c r="J94" s="96"/>
      <c r="K94" s="96"/>
      <c r="L94" s="96"/>
      <c r="M94" s="96"/>
      <c r="N94" s="96"/>
      <c r="O94" s="96"/>
      <c r="P94" s="96"/>
      <c r="Q94" s="96"/>
      <c r="R94" s="96"/>
      <c r="S94" s="96"/>
      <c r="T94" s="96"/>
      <c r="U94" s="96"/>
      <c r="V94" s="96"/>
      <c r="W94" s="96"/>
      <c r="X94" s="96"/>
      <c r="Y94" s="96"/>
      <c r="Z94" s="96"/>
      <c r="AA94" s="96"/>
      <c r="AB94" s="96"/>
    </row>
    <row r="95" spans="1:28" s="698" customFormat="1" ht="15" customHeight="1">
      <c r="A95" s="41"/>
      <c r="B95" s="41"/>
      <c r="C95" s="95"/>
      <c r="D95" s="95"/>
      <c r="E95" s="95"/>
      <c r="F95" s="95"/>
      <c r="G95" s="96"/>
      <c r="H95" s="96"/>
      <c r="I95" s="96"/>
      <c r="J95" s="96"/>
      <c r="K95" s="96"/>
      <c r="L95" s="96"/>
      <c r="M95" s="96"/>
      <c r="N95" s="96"/>
      <c r="O95" s="96"/>
      <c r="P95" s="96"/>
      <c r="Q95" s="96"/>
      <c r="R95" s="96"/>
      <c r="S95" s="96"/>
      <c r="T95" s="96"/>
      <c r="U95" s="96"/>
      <c r="V95" s="96"/>
      <c r="W95" s="96"/>
      <c r="X95" s="96"/>
      <c r="Y95" s="96"/>
      <c r="Z95" s="96"/>
      <c r="AA95" s="96"/>
      <c r="AB95" s="96"/>
    </row>
    <row r="96" spans="1:28" s="698" customFormat="1" ht="15" customHeight="1">
      <c r="A96" s="41"/>
      <c r="B96" s="41"/>
      <c r="C96" s="95"/>
      <c r="D96" s="95"/>
      <c r="E96" s="95"/>
      <c r="F96" s="95"/>
      <c r="G96" s="96"/>
      <c r="H96" s="96"/>
      <c r="I96" s="96"/>
      <c r="J96" s="96"/>
      <c r="K96" s="96"/>
      <c r="L96" s="96"/>
      <c r="M96" s="96"/>
      <c r="N96" s="96"/>
      <c r="O96" s="96"/>
      <c r="P96" s="96"/>
      <c r="Q96" s="96"/>
      <c r="R96" s="96"/>
      <c r="S96" s="96"/>
      <c r="T96" s="96"/>
      <c r="U96" s="96"/>
      <c r="V96" s="96"/>
      <c r="W96" s="96"/>
      <c r="X96" s="96"/>
      <c r="Y96" s="96"/>
      <c r="Z96" s="96"/>
      <c r="AA96" s="96"/>
      <c r="AB96" s="96"/>
    </row>
    <row r="97" spans="1:28" s="698" customFormat="1" ht="15" customHeight="1" thickBot="1">
      <c r="A97" s="41"/>
      <c r="B97" s="41"/>
      <c r="C97" s="95"/>
      <c r="D97" s="95"/>
      <c r="E97" s="95"/>
      <c r="F97" s="95"/>
      <c r="G97" s="96"/>
      <c r="H97" s="96"/>
      <c r="I97" s="96"/>
      <c r="J97" s="96"/>
      <c r="K97" s="96"/>
      <c r="L97" s="96"/>
      <c r="M97" s="96"/>
      <c r="N97" s="96"/>
      <c r="O97" s="96"/>
      <c r="P97" s="96"/>
      <c r="Q97" s="96"/>
      <c r="R97" s="96"/>
      <c r="S97" s="96"/>
      <c r="T97" s="96"/>
      <c r="U97" s="96"/>
      <c r="V97" s="96"/>
      <c r="W97" s="96"/>
      <c r="X97" s="96"/>
      <c r="Y97" s="96"/>
      <c r="Z97" s="96"/>
      <c r="AA97" s="96"/>
      <c r="AB97" s="96"/>
    </row>
    <row r="98" spans="1:28" s="684" customFormat="1" ht="22.5" customHeight="1" thickBot="1">
      <c r="A98" s="6"/>
      <c r="B98" s="1050" t="s">
        <v>502</v>
      </c>
      <c r="C98" s="1051"/>
      <c r="D98" s="1051"/>
      <c r="E98" s="1051"/>
      <c r="F98" s="1052"/>
      <c r="G98" s="55">
        <f aca="true" t="shared" si="34" ref="G98:AB98">G99+G103+G107+G113+G117+G121+G125</f>
        <v>9560000</v>
      </c>
      <c r="H98" s="55">
        <f t="shared" si="34"/>
        <v>10840000</v>
      </c>
      <c r="I98" s="55">
        <f t="shared" si="34"/>
        <v>13208000</v>
      </c>
      <c r="J98" s="55">
        <f t="shared" si="34"/>
        <v>11935000</v>
      </c>
      <c r="K98" s="55">
        <f t="shared" si="34"/>
        <v>11000000</v>
      </c>
      <c r="L98" s="55">
        <f t="shared" si="34"/>
        <v>13200000</v>
      </c>
      <c r="M98" s="55">
        <f t="shared" si="34"/>
        <v>14500000</v>
      </c>
      <c r="N98" s="55">
        <f t="shared" si="34"/>
        <v>13900000</v>
      </c>
      <c r="O98" s="55">
        <f t="shared" si="34"/>
        <v>15982000</v>
      </c>
      <c r="P98" s="340">
        <f t="shared" si="34"/>
        <v>0</v>
      </c>
      <c r="Q98" s="341">
        <f t="shared" si="34"/>
        <v>0</v>
      </c>
      <c r="R98" s="469">
        <f t="shared" si="34"/>
        <v>0</v>
      </c>
      <c r="S98" s="55">
        <f>S99+S103+S107+S113+S117+S121+S125</f>
        <v>0</v>
      </c>
      <c r="T98" s="340">
        <f t="shared" si="34"/>
        <v>0</v>
      </c>
      <c r="U98" s="341">
        <f t="shared" si="34"/>
        <v>0</v>
      </c>
      <c r="V98" s="469">
        <f t="shared" si="34"/>
        <v>0</v>
      </c>
      <c r="W98" s="55">
        <f t="shared" si="34"/>
        <v>0</v>
      </c>
      <c r="X98" s="340">
        <f t="shared" si="34"/>
        <v>0</v>
      </c>
      <c r="Y98" s="341">
        <f t="shared" si="34"/>
        <v>0</v>
      </c>
      <c r="Z98" s="469">
        <f t="shared" si="34"/>
        <v>0</v>
      </c>
      <c r="AA98" s="55">
        <f t="shared" si="34"/>
        <v>0</v>
      </c>
      <c r="AB98" s="55">
        <f t="shared" si="34"/>
        <v>0</v>
      </c>
    </row>
    <row r="99" spans="1:28" ht="21" customHeight="1" thickBot="1">
      <c r="A99" s="1053" t="s">
        <v>326</v>
      </c>
      <c r="B99" s="1100"/>
      <c r="C99" s="1101"/>
      <c r="D99" s="1101"/>
      <c r="E99" s="1101"/>
      <c r="F99" s="1102"/>
      <c r="G99" s="44">
        <f aca="true" t="shared" si="35" ref="G99:AB99">G100</f>
        <v>150000</v>
      </c>
      <c r="H99" s="44">
        <f t="shared" si="35"/>
        <v>170000</v>
      </c>
      <c r="I99" s="45">
        <f t="shared" si="35"/>
        <v>175000</v>
      </c>
      <c r="J99" s="44">
        <f t="shared" si="35"/>
        <v>125000</v>
      </c>
      <c r="K99" s="44">
        <f t="shared" si="35"/>
        <v>150000</v>
      </c>
      <c r="L99" s="44">
        <f t="shared" si="35"/>
        <v>100000</v>
      </c>
      <c r="M99" s="44">
        <f t="shared" si="35"/>
        <v>100000</v>
      </c>
      <c r="N99" s="44">
        <f t="shared" si="35"/>
        <v>100000</v>
      </c>
      <c r="O99" s="44">
        <f t="shared" si="35"/>
        <v>100000</v>
      </c>
      <c r="P99" s="338">
        <f t="shared" si="35"/>
        <v>0</v>
      </c>
      <c r="Q99" s="339">
        <f t="shared" si="35"/>
        <v>0</v>
      </c>
      <c r="R99" s="467">
        <f t="shared" si="35"/>
        <v>0</v>
      </c>
      <c r="S99" s="44">
        <f t="shared" si="35"/>
        <v>0</v>
      </c>
      <c r="T99" s="338">
        <f t="shared" si="35"/>
        <v>0</v>
      </c>
      <c r="U99" s="339">
        <f t="shared" si="35"/>
        <v>0</v>
      </c>
      <c r="V99" s="467">
        <f t="shared" si="35"/>
        <v>0</v>
      </c>
      <c r="W99" s="44">
        <f t="shared" si="35"/>
        <v>0</v>
      </c>
      <c r="X99" s="338">
        <f t="shared" si="35"/>
        <v>0</v>
      </c>
      <c r="Y99" s="339">
        <f t="shared" si="35"/>
        <v>0</v>
      </c>
      <c r="Z99" s="467">
        <f t="shared" si="35"/>
        <v>0</v>
      </c>
      <c r="AA99" s="44">
        <f t="shared" si="35"/>
        <v>0</v>
      </c>
      <c r="AB99" s="44">
        <f t="shared" si="35"/>
        <v>0</v>
      </c>
    </row>
    <row r="100" spans="1:28" ht="16.5" customHeight="1" thickBot="1">
      <c r="A100" s="1057"/>
      <c r="B100" s="13" t="s">
        <v>988</v>
      </c>
      <c r="C100" s="13" t="s">
        <v>542</v>
      </c>
      <c r="D100" s="13">
        <v>2</v>
      </c>
      <c r="E100" s="14" t="s">
        <v>7</v>
      </c>
      <c r="F100" s="373" t="s">
        <v>8</v>
      </c>
      <c r="G100" s="15">
        <f aca="true" t="shared" si="36" ref="G100:AB100">SUM(G101)</f>
        <v>150000</v>
      </c>
      <c r="H100" s="15">
        <f t="shared" si="36"/>
        <v>170000</v>
      </c>
      <c r="I100" s="16">
        <f t="shared" si="36"/>
        <v>175000</v>
      </c>
      <c r="J100" s="15">
        <f t="shared" si="36"/>
        <v>125000</v>
      </c>
      <c r="K100" s="15">
        <f t="shared" si="36"/>
        <v>150000</v>
      </c>
      <c r="L100" s="15">
        <f t="shared" si="36"/>
        <v>100000</v>
      </c>
      <c r="M100" s="15">
        <f t="shared" si="36"/>
        <v>100000</v>
      </c>
      <c r="N100" s="15">
        <f t="shared" si="36"/>
        <v>100000</v>
      </c>
      <c r="O100" s="15">
        <f t="shared" si="36"/>
        <v>100000</v>
      </c>
      <c r="P100" s="330">
        <f t="shared" si="36"/>
        <v>0</v>
      </c>
      <c r="Q100" s="331">
        <f t="shared" si="36"/>
        <v>0</v>
      </c>
      <c r="R100" s="462">
        <f t="shared" si="36"/>
        <v>0</v>
      </c>
      <c r="S100" s="15">
        <f t="shared" si="36"/>
        <v>0</v>
      </c>
      <c r="T100" s="330">
        <f t="shared" si="36"/>
        <v>0</v>
      </c>
      <c r="U100" s="331">
        <f t="shared" si="36"/>
        <v>0</v>
      </c>
      <c r="V100" s="462">
        <f t="shared" si="36"/>
        <v>0</v>
      </c>
      <c r="W100" s="15">
        <f t="shared" si="36"/>
        <v>0</v>
      </c>
      <c r="X100" s="330">
        <f t="shared" si="36"/>
        <v>0</v>
      </c>
      <c r="Y100" s="331">
        <f t="shared" si="36"/>
        <v>0</v>
      </c>
      <c r="Z100" s="462">
        <f t="shared" si="36"/>
        <v>0</v>
      </c>
      <c r="AA100" s="15">
        <f t="shared" si="36"/>
        <v>0</v>
      </c>
      <c r="AB100" s="15">
        <f t="shared" si="36"/>
        <v>0</v>
      </c>
    </row>
    <row r="101" spans="1:28" ht="16.5" customHeight="1" thickBot="1">
      <c r="A101" s="1058"/>
      <c r="B101" s="97" t="s">
        <v>988</v>
      </c>
      <c r="C101" s="97" t="s">
        <v>542</v>
      </c>
      <c r="D101" s="97">
        <v>2</v>
      </c>
      <c r="E101" s="97" t="s">
        <v>504</v>
      </c>
      <c r="F101" s="378" t="s">
        <v>709</v>
      </c>
      <c r="G101" s="98">
        <v>150000</v>
      </c>
      <c r="H101" s="98">
        <v>170000</v>
      </c>
      <c r="I101" s="53">
        <v>175000</v>
      </c>
      <c r="J101" s="98">
        <v>125000</v>
      </c>
      <c r="K101" s="98">
        <v>150000</v>
      </c>
      <c r="L101" s="98">
        <v>100000</v>
      </c>
      <c r="M101" s="98">
        <v>100000</v>
      </c>
      <c r="N101" s="98">
        <v>100000</v>
      </c>
      <c r="O101" s="768">
        <v>100000</v>
      </c>
      <c r="P101" s="687">
        <v>0</v>
      </c>
      <c r="Q101" s="23">
        <v>0</v>
      </c>
      <c r="R101" s="477">
        <f>P101-Q101</f>
        <v>0</v>
      </c>
      <c r="S101" s="98">
        <v>0</v>
      </c>
      <c r="T101" s="687">
        <v>0</v>
      </c>
      <c r="U101" s="23">
        <v>0</v>
      </c>
      <c r="V101" s="477">
        <f>T101-U101</f>
        <v>0</v>
      </c>
      <c r="W101" s="39">
        <v>0</v>
      </c>
      <c r="X101" s="687">
        <v>0</v>
      </c>
      <c r="Y101" s="23">
        <v>0</v>
      </c>
      <c r="Z101" s="564">
        <f>X101-Y101</f>
        <v>0</v>
      </c>
      <c r="AA101" s="39">
        <v>0</v>
      </c>
      <c r="AB101" s="39">
        <f>P101+T101+X101</f>
        <v>0</v>
      </c>
    </row>
    <row r="102" spans="1:28" ht="9.75" customHeight="1" thickBot="1">
      <c r="A102" s="40"/>
      <c r="B102" s="41"/>
      <c r="C102" s="41"/>
      <c r="D102" s="41"/>
      <c r="E102" s="41"/>
      <c r="F102" s="41"/>
      <c r="G102" s="42"/>
      <c r="H102" s="42"/>
      <c r="I102" s="42"/>
      <c r="J102" s="42"/>
      <c r="K102" s="42"/>
      <c r="L102" s="42"/>
      <c r="M102" s="42"/>
      <c r="N102" s="42"/>
      <c r="O102" s="42"/>
      <c r="P102" s="42"/>
      <c r="Q102" s="42"/>
      <c r="R102" s="42"/>
      <c r="S102" s="42"/>
      <c r="T102" s="42"/>
      <c r="U102" s="42"/>
      <c r="V102" s="42"/>
      <c r="W102" s="42"/>
      <c r="X102" s="42"/>
      <c r="Y102" s="42"/>
      <c r="Z102" s="42"/>
      <c r="AA102" s="42">
        <v>0</v>
      </c>
      <c r="AB102" s="43"/>
    </row>
    <row r="103" spans="1:28" ht="21" customHeight="1" thickBot="1">
      <c r="A103" s="1056" t="s">
        <v>327</v>
      </c>
      <c r="B103" s="1103"/>
      <c r="C103" s="1104"/>
      <c r="D103" s="1104"/>
      <c r="E103" s="1104"/>
      <c r="F103" s="1105"/>
      <c r="G103" s="44">
        <f aca="true" t="shared" si="37" ref="G103:AB103">G104</f>
        <v>7310000</v>
      </c>
      <c r="H103" s="44">
        <f t="shared" si="37"/>
        <v>8000000</v>
      </c>
      <c r="I103" s="45">
        <f t="shared" si="37"/>
        <v>10068000</v>
      </c>
      <c r="J103" s="44">
        <f t="shared" si="37"/>
        <v>9550000</v>
      </c>
      <c r="K103" s="44">
        <f t="shared" si="37"/>
        <v>7450000</v>
      </c>
      <c r="L103" s="44">
        <f t="shared" si="37"/>
        <v>11000000</v>
      </c>
      <c r="M103" s="44">
        <f t="shared" si="37"/>
        <v>10600000</v>
      </c>
      <c r="N103" s="44">
        <f t="shared" si="37"/>
        <v>11950000</v>
      </c>
      <c r="O103" s="44">
        <f t="shared" si="37"/>
        <v>14280000</v>
      </c>
      <c r="P103" s="338">
        <f t="shared" si="37"/>
        <v>0</v>
      </c>
      <c r="Q103" s="339">
        <f t="shared" si="37"/>
        <v>0</v>
      </c>
      <c r="R103" s="467">
        <f t="shared" si="37"/>
        <v>0</v>
      </c>
      <c r="S103" s="44">
        <f t="shared" si="37"/>
        <v>0</v>
      </c>
      <c r="T103" s="338">
        <f t="shared" si="37"/>
        <v>0</v>
      </c>
      <c r="U103" s="339">
        <f t="shared" si="37"/>
        <v>0</v>
      </c>
      <c r="V103" s="467">
        <f t="shared" si="37"/>
        <v>0</v>
      </c>
      <c r="W103" s="44">
        <f t="shared" si="37"/>
        <v>0</v>
      </c>
      <c r="X103" s="338">
        <f t="shared" si="37"/>
        <v>0</v>
      </c>
      <c r="Y103" s="339">
        <f t="shared" si="37"/>
        <v>0</v>
      </c>
      <c r="Z103" s="467">
        <f t="shared" si="37"/>
        <v>0</v>
      </c>
      <c r="AA103" s="44">
        <f t="shared" si="37"/>
        <v>0</v>
      </c>
      <c r="AB103" s="44">
        <f t="shared" si="37"/>
        <v>0</v>
      </c>
    </row>
    <row r="104" spans="1:28" ht="16.5" customHeight="1" thickBot="1">
      <c r="A104" s="1057"/>
      <c r="B104" s="13" t="s">
        <v>988</v>
      </c>
      <c r="C104" s="13" t="s">
        <v>542</v>
      </c>
      <c r="D104" s="13">
        <v>2</v>
      </c>
      <c r="E104" s="14" t="s">
        <v>7</v>
      </c>
      <c r="F104" s="373" t="s">
        <v>8</v>
      </c>
      <c r="G104" s="15">
        <f aca="true" t="shared" si="38" ref="G104:AB104">SUM(G105)</f>
        <v>7310000</v>
      </c>
      <c r="H104" s="15">
        <f t="shared" si="38"/>
        <v>8000000</v>
      </c>
      <c r="I104" s="16">
        <f t="shared" si="38"/>
        <v>10068000</v>
      </c>
      <c r="J104" s="15">
        <f t="shared" si="38"/>
        <v>9550000</v>
      </c>
      <c r="K104" s="15">
        <f t="shared" si="38"/>
        <v>7450000</v>
      </c>
      <c r="L104" s="15">
        <f t="shared" si="38"/>
        <v>11000000</v>
      </c>
      <c r="M104" s="15">
        <f t="shared" si="38"/>
        <v>10600000</v>
      </c>
      <c r="N104" s="15">
        <f t="shared" si="38"/>
        <v>11950000</v>
      </c>
      <c r="O104" s="15">
        <f t="shared" si="38"/>
        <v>14280000</v>
      </c>
      <c r="P104" s="330">
        <f t="shared" si="38"/>
        <v>0</v>
      </c>
      <c r="Q104" s="331">
        <f t="shared" si="38"/>
        <v>0</v>
      </c>
      <c r="R104" s="462">
        <f t="shared" si="38"/>
        <v>0</v>
      </c>
      <c r="S104" s="15">
        <f t="shared" si="38"/>
        <v>0</v>
      </c>
      <c r="T104" s="330">
        <f t="shared" si="38"/>
        <v>0</v>
      </c>
      <c r="U104" s="331">
        <f t="shared" si="38"/>
        <v>0</v>
      </c>
      <c r="V104" s="462">
        <f t="shared" si="38"/>
        <v>0</v>
      </c>
      <c r="W104" s="15">
        <f t="shared" si="38"/>
        <v>0</v>
      </c>
      <c r="X104" s="330">
        <f t="shared" si="38"/>
        <v>0</v>
      </c>
      <c r="Y104" s="331">
        <f t="shared" si="38"/>
        <v>0</v>
      </c>
      <c r="Z104" s="462">
        <f t="shared" si="38"/>
        <v>0</v>
      </c>
      <c r="AA104" s="15">
        <f t="shared" si="38"/>
        <v>0</v>
      </c>
      <c r="AB104" s="15">
        <f t="shared" si="38"/>
        <v>0</v>
      </c>
    </row>
    <row r="105" spans="1:28" ht="16.5" customHeight="1" thickBot="1">
      <c r="A105" s="1058"/>
      <c r="B105" s="97" t="s">
        <v>988</v>
      </c>
      <c r="C105" s="97" t="s">
        <v>542</v>
      </c>
      <c r="D105" s="97">
        <v>2</v>
      </c>
      <c r="E105" s="97" t="s">
        <v>500</v>
      </c>
      <c r="F105" s="378" t="s">
        <v>43</v>
      </c>
      <c r="G105" s="98">
        <v>7310000</v>
      </c>
      <c r="H105" s="98">
        <v>8000000</v>
      </c>
      <c r="I105" s="53">
        <v>10068000</v>
      </c>
      <c r="J105" s="98">
        <v>9550000</v>
      </c>
      <c r="K105" s="98">
        <v>7450000</v>
      </c>
      <c r="L105" s="98">
        <v>11000000</v>
      </c>
      <c r="M105" s="98">
        <v>10600000</v>
      </c>
      <c r="N105" s="98">
        <v>11950000</v>
      </c>
      <c r="O105" s="768">
        <v>14280000</v>
      </c>
      <c r="P105" s="687">
        <v>0</v>
      </c>
      <c r="Q105" s="23">
        <v>0</v>
      </c>
      <c r="R105" s="477">
        <f>P105-Q105</f>
        <v>0</v>
      </c>
      <c r="S105" s="98">
        <v>0</v>
      </c>
      <c r="T105" s="352">
        <v>0</v>
      </c>
      <c r="U105" s="353">
        <v>0</v>
      </c>
      <c r="V105" s="477">
        <f>T105-U105</f>
        <v>0</v>
      </c>
      <c r="W105" s="98">
        <v>0</v>
      </c>
      <c r="X105" s="687">
        <v>0</v>
      </c>
      <c r="Y105" s="23">
        <v>0</v>
      </c>
      <c r="Z105" s="564">
        <f>X105-Y105</f>
        <v>0</v>
      </c>
      <c r="AA105" s="98">
        <v>0</v>
      </c>
      <c r="AB105" s="39">
        <f>P105+T105+X105</f>
        <v>0</v>
      </c>
    </row>
    <row r="106" spans="1:28" ht="9.75" customHeight="1" thickBot="1">
      <c r="A106" s="40"/>
      <c r="B106" s="41"/>
      <c r="C106" s="41"/>
      <c r="D106" s="41"/>
      <c r="E106" s="41"/>
      <c r="F106" s="41"/>
      <c r="G106" s="42"/>
      <c r="H106" s="42"/>
      <c r="I106" s="42"/>
      <c r="J106" s="42"/>
      <c r="K106" s="42"/>
      <c r="L106" s="42"/>
      <c r="M106" s="42"/>
      <c r="N106" s="42"/>
      <c r="O106" s="42"/>
      <c r="P106" s="42"/>
      <c r="Q106" s="42"/>
      <c r="R106" s="42"/>
      <c r="S106" s="42"/>
      <c r="T106" s="42"/>
      <c r="U106" s="42"/>
      <c r="V106" s="42"/>
      <c r="W106" s="42"/>
      <c r="X106" s="42"/>
      <c r="Y106" s="42"/>
      <c r="Z106" s="42"/>
      <c r="AA106" s="42"/>
      <c r="AB106" s="43"/>
    </row>
    <row r="107" spans="1:28" ht="21" customHeight="1" thickBot="1">
      <c r="A107" s="1056" t="s">
        <v>328</v>
      </c>
      <c r="B107" s="1059"/>
      <c r="C107" s="1060"/>
      <c r="D107" s="1060"/>
      <c r="E107" s="1060"/>
      <c r="F107" s="1061"/>
      <c r="G107" s="44">
        <f aca="true" t="shared" si="39" ref="G107:AB107">G108</f>
        <v>700000</v>
      </c>
      <c r="H107" s="44">
        <f t="shared" si="39"/>
        <v>790000</v>
      </c>
      <c r="I107" s="45">
        <f t="shared" si="39"/>
        <v>820000</v>
      </c>
      <c r="J107" s="44">
        <f t="shared" si="39"/>
        <v>600000</v>
      </c>
      <c r="K107" s="44">
        <f t="shared" si="39"/>
        <v>2000000</v>
      </c>
      <c r="L107" s="44">
        <f t="shared" si="39"/>
        <v>300000</v>
      </c>
      <c r="M107" s="44">
        <f t="shared" si="39"/>
        <v>300000</v>
      </c>
      <c r="N107" s="44">
        <f t="shared" si="39"/>
        <v>100000</v>
      </c>
      <c r="O107" s="44">
        <f t="shared" si="39"/>
        <v>100000</v>
      </c>
      <c r="P107" s="338">
        <f t="shared" si="39"/>
        <v>0</v>
      </c>
      <c r="Q107" s="339">
        <f t="shared" si="39"/>
        <v>0</v>
      </c>
      <c r="R107" s="467">
        <f t="shared" si="39"/>
        <v>0</v>
      </c>
      <c r="S107" s="44">
        <f t="shared" si="39"/>
        <v>0</v>
      </c>
      <c r="T107" s="338">
        <f t="shared" si="39"/>
        <v>0</v>
      </c>
      <c r="U107" s="339">
        <f t="shared" si="39"/>
        <v>0</v>
      </c>
      <c r="V107" s="467">
        <f t="shared" si="39"/>
        <v>0</v>
      </c>
      <c r="W107" s="44">
        <f t="shared" si="39"/>
        <v>0</v>
      </c>
      <c r="X107" s="338">
        <f t="shared" si="39"/>
        <v>0</v>
      </c>
      <c r="Y107" s="339">
        <f t="shared" si="39"/>
        <v>0</v>
      </c>
      <c r="Z107" s="467">
        <f t="shared" si="39"/>
        <v>0</v>
      </c>
      <c r="AA107" s="44">
        <f t="shared" si="39"/>
        <v>0</v>
      </c>
      <c r="AB107" s="44">
        <f t="shared" si="39"/>
        <v>0</v>
      </c>
    </row>
    <row r="108" spans="1:28" ht="16.5" customHeight="1" thickBot="1">
      <c r="A108" s="1057"/>
      <c r="B108" s="13" t="s">
        <v>988</v>
      </c>
      <c r="C108" s="13" t="s">
        <v>542</v>
      </c>
      <c r="D108" s="13">
        <v>2</v>
      </c>
      <c r="E108" s="14" t="s">
        <v>7</v>
      </c>
      <c r="F108" s="373" t="s">
        <v>8</v>
      </c>
      <c r="G108" s="15">
        <f aca="true" t="shared" si="40" ref="G108:AB108">SUM(G109:G111)</f>
        <v>700000</v>
      </c>
      <c r="H108" s="15">
        <f t="shared" si="40"/>
        <v>790000</v>
      </c>
      <c r="I108" s="16">
        <f t="shared" si="40"/>
        <v>820000</v>
      </c>
      <c r="J108" s="286">
        <f t="shared" si="40"/>
        <v>600000</v>
      </c>
      <c r="K108" s="286">
        <f t="shared" si="40"/>
        <v>2000000</v>
      </c>
      <c r="L108" s="286">
        <f t="shared" si="40"/>
        <v>300000</v>
      </c>
      <c r="M108" s="286">
        <f t="shared" si="40"/>
        <v>300000</v>
      </c>
      <c r="N108" s="286">
        <f t="shared" si="40"/>
        <v>100000</v>
      </c>
      <c r="O108" s="286">
        <f t="shared" si="40"/>
        <v>100000</v>
      </c>
      <c r="P108" s="354">
        <f t="shared" si="40"/>
        <v>0</v>
      </c>
      <c r="Q108" s="358">
        <f t="shared" si="40"/>
        <v>0</v>
      </c>
      <c r="R108" s="478">
        <f t="shared" si="40"/>
        <v>0</v>
      </c>
      <c r="S108" s="286">
        <f>SUM(S109:S111)</f>
        <v>0</v>
      </c>
      <c r="T108" s="354">
        <f t="shared" si="40"/>
        <v>0</v>
      </c>
      <c r="U108" s="358">
        <f t="shared" si="40"/>
        <v>0</v>
      </c>
      <c r="V108" s="478">
        <f t="shared" si="40"/>
        <v>0</v>
      </c>
      <c r="W108" s="286">
        <f t="shared" si="40"/>
        <v>0</v>
      </c>
      <c r="X108" s="354">
        <f t="shared" si="40"/>
        <v>0</v>
      </c>
      <c r="Y108" s="358">
        <f t="shared" si="40"/>
        <v>0</v>
      </c>
      <c r="Z108" s="478">
        <f t="shared" si="40"/>
        <v>0</v>
      </c>
      <c r="AA108" s="286">
        <f t="shared" si="40"/>
        <v>0</v>
      </c>
      <c r="AB108" s="286">
        <f t="shared" si="40"/>
        <v>0</v>
      </c>
    </row>
    <row r="109" spans="1:28" ht="16.5" customHeight="1">
      <c r="A109" s="1069"/>
      <c r="B109" s="705" t="s">
        <v>988</v>
      </c>
      <c r="C109" s="17" t="s">
        <v>542</v>
      </c>
      <c r="D109" s="17">
        <v>2</v>
      </c>
      <c r="E109" s="17" t="s">
        <v>505</v>
      </c>
      <c r="F109" s="379" t="s">
        <v>710</v>
      </c>
      <c r="G109" s="99">
        <v>150000</v>
      </c>
      <c r="H109" s="99">
        <v>50000</v>
      </c>
      <c r="I109" s="100">
        <v>54000</v>
      </c>
      <c r="J109" s="100">
        <v>0</v>
      </c>
      <c r="K109" s="100">
        <v>0</v>
      </c>
      <c r="L109" s="100">
        <v>0</v>
      </c>
      <c r="M109" s="100">
        <v>0</v>
      </c>
      <c r="N109" s="100">
        <v>0</v>
      </c>
      <c r="O109" s="769"/>
      <c r="P109" s="355">
        <v>0</v>
      </c>
      <c r="Q109" s="359">
        <v>0</v>
      </c>
      <c r="R109" s="479">
        <f>P109-Q109</f>
        <v>0</v>
      </c>
      <c r="S109" s="100">
        <v>0</v>
      </c>
      <c r="T109" s="355">
        <v>0</v>
      </c>
      <c r="U109" s="359">
        <v>0</v>
      </c>
      <c r="V109" s="479">
        <f>T109-U109</f>
        <v>0</v>
      </c>
      <c r="W109" s="100">
        <v>0</v>
      </c>
      <c r="X109" s="355">
        <v>0</v>
      </c>
      <c r="Y109" s="359">
        <v>0</v>
      </c>
      <c r="Z109" s="479">
        <f>X109-Y109</f>
        <v>0</v>
      </c>
      <c r="AA109" s="100">
        <v>0</v>
      </c>
      <c r="AB109" s="19">
        <f>P109+T109+X109</f>
        <v>0</v>
      </c>
    </row>
    <row r="110" spans="1:28" ht="16.5" customHeight="1">
      <c r="A110" s="1069"/>
      <c r="B110" s="25" t="s">
        <v>988</v>
      </c>
      <c r="C110" s="25" t="s">
        <v>542</v>
      </c>
      <c r="D110" s="25">
        <v>2</v>
      </c>
      <c r="E110" s="25" t="s">
        <v>506</v>
      </c>
      <c r="F110" s="375" t="s">
        <v>711</v>
      </c>
      <c r="G110" s="101">
        <v>350000</v>
      </c>
      <c r="H110" s="101">
        <v>150000</v>
      </c>
      <c r="I110" s="101">
        <v>155000</v>
      </c>
      <c r="J110" s="101">
        <v>400000</v>
      </c>
      <c r="K110" s="101">
        <v>0</v>
      </c>
      <c r="L110" s="101">
        <v>0</v>
      </c>
      <c r="M110" s="101">
        <v>0</v>
      </c>
      <c r="N110" s="101">
        <v>0</v>
      </c>
      <c r="O110" s="770"/>
      <c r="P110" s="356">
        <v>0</v>
      </c>
      <c r="Q110" s="360">
        <v>0</v>
      </c>
      <c r="R110" s="480">
        <f>P110-Q110</f>
        <v>0</v>
      </c>
      <c r="S110" s="101">
        <v>0</v>
      </c>
      <c r="T110" s="356">
        <v>0</v>
      </c>
      <c r="U110" s="360">
        <v>0</v>
      </c>
      <c r="V110" s="480">
        <f>T110-U110</f>
        <v>0</v>
      </c>
      <c r="W110" s="101">
        <v>0</v>
      </c>
      <c r="X110" s="356">
        <v>0</v>
      </c>
      <c r="Y110" s="360">
        <v>0</v>
      </c>
      <c r="Z110" s="480">
        <f>X110-Y110</f>
        <v>0</v>
      </c>
      <c r="AA110" s="101">
        <v>0</v>
      </c>
      <c r="AB110" s="23">
        <f>P110+T110+X110</f>
        <v>0</v>
      </c>
    </row>
    <row r="111" spans="1:28" ht="16.5" customHeight="1" thickBot="1">
      <c r="A111" s="1058"/>
      <c r="B111" s="35" t="s">
        <v>988</v>
      </c>
      <c r="C111" s="63" t="s">
        <v>542</v>
      </c>
      <c r="D111" s="63">
        <v>2</v>
      </c>
      <c r="E111" s="63" t="s">
        <v>507</v>
      </c>
      <c r="F111" s="380" t="s">
        <v>712</v>
      </c>
      <c r="G111" s="102">
        <v>200000</v>
      </c>
      <c r="H111" s="102">
        <v>590000</v>
      </c>
      <c r="I111" s="103">
        <v>611000</v>
      </c>
      <c r="J111" s="103">
        <v>200000</v>
      </c>
      <c r="K111" s="103">
        <v>2000000</v>
      </c>
      <c r="L111" s="103">
        <v>300000</v>
      </c>
      <c r="M111" s="103">
        <v>300000</v>
      </c>
      <c r="N111" s="103">
        <v>100000</v>
      </c>
      <c r="O111" s="768">
        <v>100000</v>
      </c>
      <c r="P111" s="687">
        <v>0</v>
      </c>
      <c r="Q111" s="23">
        <v>0</v>
      </c>
      <c r="R111" s="481">
        <f>P111-Q111</f>
        <v>0</v>
      </c>
      <c r="S111" s="103">
        <v>0</v>
      </c>
      <c r="T111" s="357">
        <v>0</v>
      </c>
      <c r="U111" s="361">
        <v>0</v>
      </c>
      <c r="V111" s="481">
        <f>T111-U111</f>
        <v>0</v>
      </c>
      <c r="W111" s="103">
        <v>0</v>
      </c>
      <c r="X111" s="687">
        <v>0</v>
      </c>
      <c r="Y111" s="23">
        <v>0</v>
      </c>
      <c r="Z111" s="481">
        <f>X111-Y111</f>
        <v>0</v>
      </c>
      <c r="AA111" s="103">
        <v>0</v>
      </c>
      <c r="AB111" s="37">
        <f>P111+T111+X111</f>
        <v>0</v>
      </c>
    </row>
    <row r="112" spans="1:28" ht="9.75" customHeight="1" thickBot="1">
      <c r="A112" s="40"/>
      <c r="B112" s="41"/>
      <c r="C112" s="41"/>
      <c r="D112" s="41"/>
      <c r="E112" s="41"/>
      <c r="F112" s="41"/>
      <c r="G112" s="42"/>
      <c r="H112" s="42"/>
      <c r="I112" s="42"/>
      <c r="J112" s="42"/>
      <c r="K112" s="42"/>
      <c r="L112" s="42"/>
      <c r="M112" s="42"/>
      <c r="N112" s="42"/>
      <c r="O112" s="42"/>
      <c r="P112" s="42"/>
      <c r="Q112" s="42"/>
      <c r="R112" s="42"/>
      <c r="S112" s="42"/>
      <c r="T112" s="42"/>
      <c r="U112" s="42"/>
      <c r="V112" s="42"/>
      <c r="W112" s="42"/>
      <c r="X112" s="42"/>
      <c r="Y112" s="42"/>
      <c r="Z112" s="42"/>
      <c r="AA112" s="42"/>
      <c r="AB112" s="43"/>
    </row>
    <row r="113" spans="1:28" ht="21" customHeight="1" thickBot="1">
      <c r="A113" s="1056" t="s">
        <v>422</v>
      </c>
      <c r="B113" s="1059"/>
      <c r="C113" s="1060"/>
      <c r="D113" s="1060"/>
      <c r="E113" s="1060"/>
      <c r="F113" s="1061"/>
      <c r="G113" s="44">
        <f aca="true" t="shared" si="41" ref="G113:AB113">G114</f>
        <v>200000</v>
      </c>
      <c r="H113" s="44">
        <f t="shared" si="41"/>
        <v>230000</v>
      </c>
      <c r="I113" s="45">
        <f t="shared" si="41"/>
        <v>0</v>
      </c>
      <c r="J113" s="44">
        <f t="shared" si="41"/>
        <v>0</v>
      </c>
      <c r="K113" s="44">
        <f t="shared" si="41"/>
        <v>0</v>
      </c>
      <c r="L113" s="44">
        <f t="shared" si="41"/>
        <v>0</v>
      </c>
      <c r="M113" s="44">
        <f t="shared" si="41"/>
        <v>0</v>
      </c>
      <c r="N113" s="44">
        <f t="shared" si="41"/>
        <v>0</v>
      </c>
      <c r="O113" s="44">
        <f t="shared" si="41"/>
        <v>0</v>
      </c>
      <c r="P113" s="338">
        <f t="shared" si="41"/>
        <v>0</v>
      </c>
      <c r="Q113" s="339">
        <f t="shared" si="41"/>
        <v>0</v>
      </c>
      <c r="R113" s="467">
        <f t="shared" si="41"/>
        <v>0</v>
      </c>
      <c r="S113" s="44">
        <f t="shared" si="41"/>
        <v>0</v>
      </c>
      <c r="T113" s="338">
        <f t="shared" si="41"/>
        <v>0</v>
      </c>
      <c r="U113" s="339">
        <f t="shared" si="41"/>
        <v>0</v>
      </c>
      <c r="V113" s="467">
        <f t="shared" si="41"/>
        <v>0</v>
      </c>
      <c r="W113" s="44">
        <f t="shared" si="41"/>
        <v>0</v>
      </c>
      <c r="X113" s="338">
        <f t="shared" si="41"/>
        <v>0</v>
      </c>
      <c r="Y113" s="339">
        <f t="shared" si="41"/>
        <v>0</v>
      </c>
      <c r="Z113" s="467">
        <f t="shared" si="41"/>
        <v>0</v>
      </c>
      <c r="AA113" s="44">
        <f t="shared" si="41"/>
        <v>0</v>
      </c>
      <c r="AB113" s="44">
        <f t="shared" si="41"/>
        <v>0</v>
      </c>
    </row>
    <row r="114" spans="1:28" ht="16.5" customHeight="1" thickBot="1">
      <c r="A114" s="1057"/>
      <c r="B114" s="13" t="s">
        <v>988</v>
      </c>
      <c r="C114" s="13" t="s">
        <v>542</v>
      </c>
      <c r="D114" s="13">
        <v>2</v>
      </c>
      <c r="E114" s="14" t="s">
        <v>9</v>
      </c>
      <c r="F114" s="373" t="s">
        <v>41</v>
      </c>
      <c r="G114" s="15">
        <f aca="true" t="shared" si="42" ref="G114:AB114">SUM(G115)</f>
        <v>200000</v>
      </c>
      <c r="H114" s="15">
        <f t="shared" si="42"/>
        <v>230000</v>
      </c>
      <c r="I114" s="16">
        <f t="shared" si="42"/>
        <v>0</v>
      </c>
      <c r="J114" s="15">
        <f t="shared" si="42"/>
        <v>0</v>
      </c>
      <c r="K114" s="15">
        <f t="shared" si="42"/>
        <v>0</v>
      </c>
      <c r="L114" s="15">
        <f t="shared" si="42"/>
        <v>0</v>
      </c>
      <c r="M114" s="15">
        <f t="shared" si="42"/>
        <v>0</v>
      </c>
      <c r="N114" s="15">
        <f t="shared" si="42"/>
        <v>0</v>
      </c>
      <c r="O114" s="15">
        <f t="shared" si="42"/>
        <v>0</v>
      </c>
      <c r="P114" s="330">
        <f t="shared" si="42"/>
        <v>0</v>
      </c>
      <c r="Q114" s="331">
        <f t="shared" si="42"/>
        <v>0</v>
      </c>
      <c r="R114" s="462">
        <f t="shared" si="42"/>
        <v>0</v>
      </c>
      <c r="S114" s="15">
        <f t="shared" si="42"/>
        <v>0</v>
      </c>
      <c r="T114" s="330">
        <f t="shared" si="42"/>
        <v>0</v>
      </c>
      <c r="U114" s="331">
        <f t="shared" si="42"/>
        <v>0</v>
      </c>
      <c r="V114" s="462">
        <f t="shared" si="42"/>
        <v>0</v>
      </c>
      <c r="W114" s="15">
        <f t="shared" si="42"/>
        <v>0</v>
      </c>
      <c r="X114" s="330">
        <f t="shared" si="42"/>
        <v>0</v>
      </c>
      <c r="Y114" s="331">
        <f t="shared" si="42"/>
        <v>0</v>
      </c>
      <c r="Z114" s="462">
        <f t="shared" si="42"/>
        <v>0</v>
      </c>
      <c r="AA114" s="15">
        <f t="shared" si="42"/>
        <v>0</v>
      </c>
      <c r="AB114" s="15">
        <f t="shared" si="42"/>
        <v>0</v>
      </c>
    </row>
    <row r="115" spans="1:28" ht="16.5" customHeight="1" thickBot="1">
      <c r="A115" s="1058"/>
      <c r="B115" s="97" t="s">
        <v>988</v>
      </c>
      <c r="C115" s="97" t="s">
        <v>542</v>
      </c>
      <c r="D115" s="97">
        <v>2</v>
      </c>
      <c r="E115" s="97" t="s">
        <v>508</v>
      </c>
      <c r="F115" s="378" t="s">
        <v>509</v>
      </c>
      <c r="G115" s="98">
        <v>200000</v>
      </c>
      <c r="H115" s="98">
        <v>230000</v>
      </c>
      <c r="I115" s="53">
        <v>0</v>
      </c>
      <c r="J115" s="98">
        <v>0</v>
      </c>
      <c r="K115" s="98">
        <v>0</v>
      </c>
      <c r="L115" s="98">
        <v>0</v>
      </c>
      <c r="M115" s="98">
        <v>0</v>
      </c>
      <c r="N115" s="98">
        <v>0</v>
      </c>
      <c r="O115" s="98">
        <v>0</v>
      </c>
      <c r="P115" s="352">
        <v>0</v>
      </c>
      <c r="Q115" s="352">
        <v>0</v>
      </c>
      <c r="R115" s="477">
        <f>P115-Q115</f>
        <v>0</v>
      </c>
      <c r="S115" s="98">
        <v>0</v>
      </c>
      <c r="T115" s="352">
        <v>0</v>
      </c>
      <c r="U115" s="352">
        <v>0</v>
      </c>
      <c r="V115" s="477">
        <f>T115-U115</f>
        <v>0</v>
      </c>
      <c r="W115" s="98">
        <v>0</v>
      </c>
      <c r="X115" s="352">
        <v>0</v>
      </c>
      <c r="Y115" s="352">
        <v>0</v>
      </c>
      <c r="Z115" s="477">
        <f>X115-Y115</f>
        <v>0</v>
      </c>
      <c r="AA115" s="98">
        <v>0</v>
      </c>
      <c r="AB115" s="39">
        <f>P115+T115+X115</f>
        <v>0</v>
      </c>
    </row>
    <row r="116" spans="1:28" ht="9.75" customHeight="1" thickBot="1">
      <c r="A116" s="40"/>
      <c r="B116" s="41"/>
      <c r="C116" s="41"/>
      <c r="D116" s="41"/>
      <c r="E116" s="41"/>
      <c r="F116" s="41"/>
      <c r="G116" s="42"/>
      <c r="H116" s="42"/>
      <c r="I116" s="42"/>
      <c r="J116" s="42"/>
      <c r="K116" s="42"/>
      <c r="L116" s="42"/>
      <c r="M116" s="42"/>
      <c r="N116" s="42"/>
      <c r="O116" s="42"/>
      <c r="P116" s="42"/>
      <c r="Q116" s="42"/>
      <c r="R116" s="42"/>
      <c r="S116" s="42"/>
      <c r="T116" s="42"/>
      <c r="U116" s="42"/>
      <c r="V116" s="42"/>
      <c r="W116" s="42"/>
      <c r="X116" s="42"/>
      <c r="Y116" s="42"/>
      <c r="Z116" s="42"/>
      <c r="AA116" s="42"/>
      <c r="AB116" s="43"/>
    </row>
    <row r="117" spans="1:28" ht="21" customHeight="1" thickBot="1">
      <c r="A117" s="1056" t="s">
        <v>325</v>
      </c>
      <c r="B117" s="1059"/>
      <c r="C117" s="1060"/>
      <c r="D117" s="1060"/>
      <c r="E117" s="1060"/>
      <c r="F117" s="1061"/>
      <c r="G117" s="44">
        <f aca="true" t="shared" si="43" ref="G117:AB117">G118</f>
        <v>400000</v>
      </c>
      <c r="H117" s="44">
        <f t="shared" si="43"/>
        <v>750000</v>
      </c>
      <c r="I117" s="45">
        <f t="shared" si="43"/>
        <v>1400000</v>
      </c>
      <c r="J117" s="44">
        <f t="shared" si="43"/>
        <v>900000</v>
      </c>
      <c r="K117" s="44">
        <f t="shared" si="43"/>
        <v>900000</v>
      </c>
      <c r="L117" s="44">
        <f t="shared" si="43"/>
        <v>900000</v>
      </c>
      <c r="M117" s="44">
        <f t="shared" si="43"/>
        <v>1000000</v>
      </c>
      <c r="N117" s="44">
        <f t="shared" si="43"/>
        <v>1000000</v>
      </c>
      <c r="O117" s="44">
        <f t="shared" si="43"/>
        <v>1500000</v>
      </c>
      <c r="P117" s="338">
        <f t="shared" si="43"/>
        <v>0</v>
      </c>
      <c r="Q117" s="339">
        <f t="shared" si="43"/>
        <v>0</v>
      </c>
      <c r="R117" s="467">
        <f t="shared" si="43"/>
        <v>0</v>
      </c>
      <c r="S117" s="44">
        <f t="shared" si="43"/>
        <v>0</v>
      </c>
      <c r="T117" s="338">
        <f t="shared" si="43"/>
        <v>0</v>
      </c>
      <c r="U117" s="339">
        <f t="shared" si="43"/>
        <v>0</v>
      </c>
      <c r="V117" s="467">
        <f t="shared" si="43"/>
        <v>0</v>
      </c>
      <c r="W117" s="44">
        <f t="shared" si="43"/>
        <v>0</v>
      </c>
      <c r="X117" s="338">
        <f t="shared" si="43"/>
        <v>0</v>
      </c>
      <c r="Y117" s="339">
        <f t="shared" si="43"/>
        <v>0</v>
      </c>
      <c r="Z117" s="467">
        <f t="shared" si="43"/>
        <v>0</v>
      </c>
      <c r="AA117" s="44">
        <f t="shared" si="43"/>
        <v>0</v>
      </c>
      <c r="AB117" s="44">
        <f t="shared" si="43"/>
        <v>0</v>
      </c>
    </row>
    <row r="118" spans="1:28" ht="16.5" customHeight="1" thickBot="1">
      <c r="A118" s="1057"/>
      <c r="B118" s="13" t="s">
        <v>988</v>
      </c>
      <c r="C118" s="13" t="s">
        <v>542</v>
      </c>
      <c r="D118" s="13">
        <v>2</v>
      </c>
      <c r="E118" s="14" t="s">
        <v>9</v>
      </c>
      <c r="F118" s="373" t="s">
        <v>41</v>
      </c>
      <c r="G118" s="15">
        <f aca="true" t="shared" si="44" ref="G118:AB118">SUM(G119)</f>
        <v>400000</v>
      </c>
      <c r="H118" s="15">
        <f t="shared" si="44"/>
        <v>750000</v>
      </c>
      <c r="I118" s="16">
        <f t="shared" si="44"/>
        <v>1400000</v>
      </c>
      <c r="J118" s="15">
        <f t="shared" si="44"/>
        <v>900000</v>
      </c>
      <c r="K118" s="15">
        <f t="shared" si="44"/>
        <v>900000</v>
      </c>
      <c r="L118" s="15">
        <f t="shared" si="44"/>
        <v>900000</v>
      </c>
      <c r="M118" s="15">
        <f t="shared" si="44"/>
        <v>1000000</v>
      </c>
      <c r="N118" s="15">
        <f t="shared" si="44"/>
        <v>1000000</v>
      </c>
      <c r="O118" s="15">
        <f t="shared" si="44"/>
        <v>1500000</v>
      </c>
      <c r="P118" s="330">
        <f t="shared" si="44"/>
        <v>0</v>
      </c>
      <c r="Q118" s="331">
        <f t="shared" si="44"/>
        <v>0</v>
      </c>
      <c r="R118" s="462">
        <f t="shared" si="44"/>
        <v>0</v>
      </c>
      <c r="S118" s="15">
        <f t="shared" si="44"/>
        <v>0</v>
      </c>
      <c r="T118" s="330">
        <f t="shared" si="44"/>
        <v>0</v>
      </c>
      <c r="U118" s="331">
        <f t="shared" si="44"/>
        <v>0</v>
      </c>
      <c r="V118" s="462">
        <f t="shared" si="44"/>
        <v>0</v>
      </c>
      <c r="W118" s="15">
        <f t="shared" si="44"/>
        <v>0</v>
      </c>
      <c r="X118" s="330">
        <f t="shared" si="44"/>
        <v>0</v>
      </c>
      <c r="Y118" s="331">
        <f t="shared" si="44"/>
        <v>0</v>
      </c>
      <c r="Z118" s="462">
        <f t="shared" si="44"/>
        <v>0</v>
      </c>
      <c r="AA118" s="15">
        <f t="shared" si="44"/>
        <v>0</v>
      </c>
      <c r="AB118" s="15">
        <f t="shared" si="44"/>
        <v>0</v>
      </c>
    </row>
    <row r="119" spans="1:28" ht="16.5" customHeight="1" thickBot="1">
      <c r="A119" s="1058"/>
      <c r="B119" s="97" t="s">
        <v>988</v>
      </c>
      <c r="C119" s="97" t="s">
        <v>542</v>
      </c>
      <c r="D119" s="97">
        <v>2</v>
      </c>
      <c r="E119" s="97" t="s">
        <v>501</v>
      </c>
      <c r="F119" s="378" t="s">
        <v>510</v>
      </c>
      <c r="G119" s="98">
        <v>400000</v>
      </c>
      <c r="H119" s="98">
        <v>750000</v>
      </c>
      <c r="I119" s="53">
        <v>1400000</v>
      </c>
      <c r="J119" s="98">
        <v>900000</v>
      </c>
      <c r="K119" s="98">
        <v>900000</v>
      </c>
      <c r="L119" s="98">
        <v>900000</v>
      </c>
      <c r="M119" s="98">
        <v>1000000</v>
      </c>
      <c r="N119" s="98">
        <v>1000000</v>
      </c>
      <c r="O119" s="768">
        <v>1500000</v>
      </c>
      <c r="P119" s="687">
        <v>0</v>
      </c>
      <c r="Q119" s="23">
        <v>0</v>
      </c>
      <c r="R119" s="477">
        <f>P119-Q119</f>
        <v>0</v>
      </c>
      <c r="S119" s="98">
        <v>0</v>
      </c>
      <c r="T119" s="352">
        <v>0</v>
      </c>
      <c r="U119" s="353">
        <v>0</v>
      </c>
      <c r="V119" s="477">
        <f>T119-U119</f>
        <v>0</v>
      </c>
      <c r="W119" s="98">
        <v>0</v>
      </c>
      <c r="X119" s="687">
        <v>0</v>
      </c>
      <c r="Y119" s="23">
        <v>0</v>
      </c>
      <c r="Z119" s="477">
        <f>X119-Y119</f>
        <v>0</v>
      </c>
      <c r="AA119" s="19">
        <v>0</v>
      </c>
      <c r="AB119" s="39">
        <f>P119+T119+X119</f>
        <v>0</v>
      </c>
    </row>
    <row r="120" spans="1:28" ht="9.75" customHeight="1" thickBot="1">
      <c r="A120" s="40"/>
      <c r="B120" s="41"/>
      <c r="C120" s="41"/>
      <c r="D120" s="41"/>
      <c r="E120" s="41"/>
      <c r="F120" s="41"/>
      <c r="G120" s="42"/>
      <c r="H120" s="42"/>
      <c r="I120" s="42"/>
      <c r="J120" s="42"/>
      <c r="K120" s="42"/>
      <c r="L120" s="42"/>
      <c r="M120" s="42"/>
      <c r="N120" s="42"/>
      <c r="O120" s="42"/>
      <c r="P120" s="42"/>
      <c r="Q120" s="42"/>
      <c r="R120" s="42"/>
      <c r="S120" s="42"/>
      <c r="T120" s="42"/>
      <c r="U120" s="42"/>
      <c r="V120" s="42"/>
      <c r="W120" s="42"/>
      <c r="X120" s="42"/>
      <c r="Y120" s="42"/>
      <c r="Z120" s="42"/>
      <c r="AA120" s="42"/>
      <c r="AB120" s="43"/>
    </row>
    <row r="121" spans="1:28" ht="21" customHeight="1" thickBot="1">
      <c r="A121" s="1048" t="s">
        <v>791</v>
      </c>
      <c r="B121" s="1059"/>
      <c r="C121" s="1060"/>
      <c r="D121" s="1060"/>
      <c r="E121" s="1060"/>
      <c r="F121" s="1061"/>
      <c r="G121" s="44">
        <f aca="true" t="shared" si="45" ref="G121:AB121">G122</f>
        <v>0</v>
      </c>
      <c r="H121" s="44">
        <f t="shared" si="45"/>
        <v>200000</v>
      </c>
      <c r="I121" s="45">
        <f t="shared" si="45"/>
        <v>10000</v>
      </c>
      <c r="J121" s="44">
        <f t="shared" si="45"/>
        <v>10000</v>
      </c>
      <c r="K121" s="44">
        <f t="shared" si="45"/>
        <v>0</v>
      </c>
      <c r="L121" s="44">
        <f t="shared" si="45"/>
        <v>0</v>
      </c>
      <c r="M121" s="44">
        <f t="shared" si="45"/>
        <v>0</v>
      </c>
      <c r="N121" s="44">
        <f t="shared" si="45"/>
        <v>0</v>
      </c>
      <c r="O121" s="771"/>
      <c r="P121" s="338">
        <f t="shared" si="45"/>
        <v>0</v>
      </c>
      <c r="Q121" s="339">
        <f t="shared" si="45"/>
        <v>0</v>
      </c>
      <c r="R121" s="467">
        <f t="shared" si="45"/>
        <v>0</v>
      </c>
      <c r="S121" s="44">
        <f t="shared" si="45"/>
        <v>0</v>
      </c>
      <c r="T121" s="338">
        <f t="shared" si="45"/>
        <v>0</v>
      </c>
      <c r="U121" s="339">
        <f t="shared" si="45"/>
        <v>0</v>
      </c>
      <c r="V121" s="467">
        <f t="shared" si="45"/>
        <v>0</v>
      </c>
      <c r="W121" s="44">
        <f t="shared" si="45"/>
        <v>0</v>
      </c>
      <c r="X121" s="338">
        <f t="shared" si="45"/>
        <v>0</v>
      </c>
      <c r="Y121" s="339">
        <f t="shared" si="45"/>
        <v>0</v>
      </c>
      <c r="Z121" s="467">
        <f t="shared" si="45"/>
        <v>0</v>
      </c>
      <c r="AA121" s="44">
        <f t="shared" si="45"/>
        <v>0</v>
      </c>
      <c r="AB121" s="44">
        <f t="shared" si="45"/>
        <v>0</v>
      </c>
    </row>
    <row r="122" spans="1:28" ht="16.5" customHeight="1" thickBot="1">
      <c r="A122" s="1009"/>
      <c r="B122" s="13" t="s">
        <v>503</v>
      </c>
      <c r="C122" s="13" t="s">
        <v>542</v>
      </c>
      <c r="D122" s="13">
        <v>2</v>
      </c>
      <c r="E122" s="14" t="s">
        <v>44</v>
      </c>
      <c r="F122" s="373" t="s">
        <v>45</v>
      </c>
      <c r="G122" s="15">
        <f aca="true" t="shared" si="46" ref="G122:AB122">SUM(G123)</f>
        <v>0</v>
      </c>
      <c r="H122" s="15">
        <f t="shared" si="46"/>
        <v>200000</v>
      </c>
      <c r="I122" s="16">
        <f t="shared" si="46"/>
        <v>10000</v>
      </c>
      <c r="J122" s="15">
        <f t="shared" si="46"/>
        <v>10000</v>
      </c>
      <c r="K122" s="15">
        <f t="shared" si="46"/>
        <v>0</v>
      </c>
      <c r="L122" s="15">
        <f t="shared" si="46"/>
        <v>0</v>
      </c>
      <c r="M122" s="15">
        <f t="shared" si="46"/>
        <v>0</v>
      </c>
      <c r="N122" s="15">
        <f t="shared" si="46"/>
        <v>0</v>
      </c>
      <c r="O122" s="539"/>
      <c r="P122" s="330">
        <f t="shared" si="46"/>
        <v>0</v>
      </c>
      <c r="Q122" s="331">
        <f t="shared" si="46"/>
        <v>0</v>
      </c>
      <c r="R122" s="462">
        <f t="shared" si="46"/>
        <v>0</v>
      </c>
      <c r="S122" s="15">
        <f t="shared" si="46"/>
        <v>0</v>
      </c>
      <c r="T122" s="330">
        <f t="shared" si="46"/>
        <v>0</v>
      </c>
      <c r="U122" s="331">
        <f t="shared" si="46"/>
        <v>0</v>
      </c>
      <c r="V122" s="462">
        <f t="shared" si="46"/>
        <v>0</v>
      </c>
      <c r="W122" s="15">
        <f t="shared" si="46"/>
        <v>0</v>
      </c>
      <c r="X122" s="330">
        <f t="shared" si="46"/>
        <v>0</v>
      </c>
      <c r="Y122" s="331">
        <f t="shared" si="46"/>
        <v>0</v>
      </c>
      <c r="Z122" s="462">
        <f t="shared" si="46"/>
        <v>0</v>
      </c>
      <c r="AA122" s="15">
        <f t="shared" si="46"/>
        <v>0</v>
      </c>
      <c r="AB122" s="15">
        <f t="shared" si="46"/>
        <v>0</v>
      </c>
    </row>
    <row r="123" spans="1:28" ht="16.5" customHeight="1" thickBot="1">
      <c r="A123" s="1078"/>
      <c r="B123" s="97" t="s">
        <v>988</v>
      </c>
      <c r="C123" s="97" t="s">
        <v>542</v>
      </c>
      <c r="D123" s="97">
        <v>2</v>
      </c>
      <c r="E123" s="97" t="s">
        <v>511</v>
      </c>
      <c r="F123" s="378" t="s">
        <v>512</v>
      </c>
      <c r="G123" s="98">
        <v>0</v>
      </c>
      <c r="H123" s="98">
        <v>200000</v>
      </c>
      <c r="I123" s="53">
        <v>10000</v>
      </c>
      <c r="J123" s="98">
        <v>10000</v>
      </c>
      <c r="K123" s="98">
        <v>0</v>
      </c>
      <c r="L123" s="98">
        <v>0</v>
      </c>
      <c r="M123" s="98">
        <v>0</v>
      </c>
      <c r="N123" s="98">
        <v>0</v>
      </c>
      <c r="O123" s="772"/>
      <c r="P123" s="352">
        <v>0</v>
      </c>
      <c r="Q123" s="353">
        <v>0</v>
      </c>
      <c r="R123" s="477">
        <f>P123-Q123</f>
        <v>0</v>
      </c>
      <c r="S123" s="98">
        <v>0</v>
      </c>
      <c r="T123" s="352">
        <v>0</v>
      </c>
      <c r="U123" s="353">
        <v>0</v>
      </c>
      <c r="V123" s="477">
        <f>T123-U123</f>
        <v>0</v>
      </c>
      <c r="W123" s="98">
        <v>0</v>
      </c>
      <c r="X123" s="352">
        <v>0</v>
      </c>
      <c r="Y123" s="353">
        <v>0</v>
      </c>
      <c r="Z123" s="477">
        <f>X123-Y123</f>
        <v>0</v>
      </c>
      <c r="AA123" s="98">
        <v>0</v>
      </c>
      <c r="AB123" s="39">
        <f>P123+T123+X123</f>
        <v>0</v>
      </c>
    </row>
    <row r="124" spans="1:28" ht="9.75" customHeight="1" thickBot="1">
      <c r="A124" s="40"/>
      <c r="B124" s="41"/>
      <c r="C124" s="41"/>
      <c r="D124" s="41"/>
      <c r="E124" s="41"/>
      <c r="F124" s="41"/>
      <c r="G124" s="42"/>
      <c r="H124" s="42"/>
      <c r="I124" s="42"/>
      <c r="J124" s="42"/>
      <c r="K124" s="42"/>
      <c r="L124" s="42"/>
      <c r="M124" s="42"/>
      <c r="N124" s="42"/>
      <c r="O124" s="42"/>
      <c r="P124" s="42"/>
      <c r="Q124" s="42"/>
      <c r="R124" s="42"/>
      <c r="S124" s="42"/>
      <c r="T124" s="42"/>
      <c r="U124" s="42"/>
      <c r="V124" s="42"/>
      <c r="W124" s="42"/>
      <c r="X124" s="42"/>
      <c r="Y124" s="42"/>
      <c r="Z124" s="42"/>
      <c r="AA124" s="42"/>
      <c r="AB124" s="43"/>
    </row>
    <row r="125" spans="1:28" ht="21" customHeight="1" thickBot="1">
      <c r="A125" s="1056" t="s">
        <v>329</v>
      </c>
      <c r="B125" s="1070"/>
      <c r="C125" s="1071"/>
      <c r="D125" s="1071"/>
      <c r="E125" s="1071"/>
      <c r="F125" s="1072"/>
      <c r="G125" s="44">
        <f aca="true" t="shared" si="47" ref="G125:AB125">G126</f>
        <v>800000</v>
      </c>
      <c r="H125" s="44">
        <f t="shared" si="47"/>
        <v>700000</v>
      </c>
      <c r="I125" s="45">
        <f t="shared" si="47"/>
        <v>735000</v>
      </c>
      <c r="J125" s="44">
        <f t="shared" si="47"/>
        <v>750000</v>
      </c>
      <c r="K125" s="44">
        <f t="shared" si="47"/>
        <v>500000</v>
      </c>
      <c r="L125" s="44">
        <f t="shared" si="47"/>
        <v>900000</v>
      </c>
      <c r="M125" s="44">
        <f t="shared" si="47"/>
        <v>2500000</v>
      </c>
      <c r="N125" s="44">
        <f t="shared" si="47"/>
        <v>750000</v>
      </c>
      <c r="O125" s="44">
        <f t="shared" si="47"/>
        <v>2000</v>
      </c>
      <c r="P125" s="338">
        <f t="shared" si="47"/>
        <v>0</v>
      </c>
      <c r="Q125" s="339">
        <f t="shared" si="47"/>
        <v>0</v>
      </c>
      <c r="R125" s="467">
        <f t="shared" si="47"/>
        <v>0</v>
      </c>
      <c r="S125" s="44">
        <f t="shared" si="47"/>
        <v>0</v>
      </c>
      <c r="T125" s="338">
        <f t="shared" si="47"/>
        <v>0</v>
      </c>
      <c r="U125" s="339">
        <f t="shared" si="47"/>
        <v>0</v>
      </c>
      <c r="V125" s="467">
        <f t="shared" si="47"/>
        <v>0</v>
      </c>
      <c r="W125" s="44">
        <f t="shared" si="47"/>
        <v>0</v>
      </c>
      <c r="X125" s="338">
        <f t="shared" si="47"/>
        <v>0</v>
      </c>
      <c r="Y125" s="339">
        <f t="shared" si="47"/>
        <v>0</v>
      </c>
      <c r="Z125" s="467">
        <f t="shared" si="47"/>
        <v>0</v>
      </c>
      <c r="AA125" s="44">
        <f t="shared" si="47"/>
        <v>0</v>
      </c>
      <c r="AB125" s="44">
        <f t="shared" si="47"/>
        <v>0</v>
      </c>
    </row>
    <row r="126" spans="1:28" ht="16.5" customHeight="1" thickBot="1">
      <c r="A126" s="1057"/>
      <c r="B126" s="13" t="s">
        <v>503</v>
      </c>
      <c r="C126" s="13" t="s">
        <v>46</v>
      </c>
      <c r="D126" s="13">
        <v>2</v>
      </c>
      <c r="E126" s="14" t="s">
        <v>7</v>
      </c>
      <c r="F126" s="373" t="s">
        <v>8</v>
      </c>
      <c r="G126" s="15">
        <f aca="true" t="shared" si="48" ref="G126:AB126">SUM(G127)</f>
        <v>800000</v>
      </c>
      <c r="H126" s="15">
        <f t="shared" si="48"/>
        <v>700000</v>
      </c>
      <c r="I126" s="16">
        <f t="shared" si="48"/>
        <v>735000</v>
      </c>
      <c r="J126" s="15">
        <f t="shared" si="48"/>
        <v>750000</v>
      </c>
      <c r="K126" s="15">
        <f t="shared" si="48"/>
        <v>500000</v>
      </c>
      <c r="L126" s="15">
        <f t="shared" si="48"/>
        <v>900000</v>
      </c>
      <c r="M126" s="15">
        <f t="shared" si="48"/>
        <v>2500000</v>
      </c>
      <c r="N126" s="15">
        <f t="shared" si="48"/>
        <v>750000</v>
      </c>
      <c r="O126" s="15">
        <f t="shared" si="48"/>
        <v>2000</v>
      </c>
      <c r="P126" s="330">
        <f t="shared" si="48"/>
        <v>0</v>
      </c>
      <c r="Q126" s="331">
        <f t="shared" si="48"/>
        <v>0</v>
      </c>
      <c r="R126" s="462">
        <f t="shared" si="48"/>
        <v>0</v>
      </c>
      <c r="S126" s="15">
        <f t="shared" si="48"/>
        <v>0</v>
      </c>
      <c r="T126" s="330">
        <f t="shared" si="48"/>
        <v>0</v>
      </c>
      <c r="U126" s="331">
        <f t="shared" si="48"/>
        <v>0</v>
      </c>
      <c r="V126" s="462">
        <f t="shared" si="48"/>
        <v>0</v>
      </c>
      <c r="W126" s="15">
        <f t="shared" si="48"/>
        <v>0</v>
      </c>
      <c r="X126" s="330">
        <f t="shared" si="48"/>
        <v>0</v>
      </c>
      <c r="Y126" s="331">
        <f t="shared" si="48"/>
        <v>0</v>
      </c>
      <c r="Z126" s="462">
        <f t="shared" si="48"/>
        <v>0</v>
      </c>
      <c r="AA126" s="15">
        <f t="shared" si="48"/>
        <v>0</v>
      </c>
      <c r="AB126" s="15">
        <f t="shared" si="48"/>
        <v>0</v>
      </c>
    </row>
    <row r="127" spans="1:28" ht="16.5" customHeight="1" thickBot="1">
      <c r="A127" s="1058"/>
      <c r="B127" s="97" t="s">
        <v>988</v>
      </c>
      <c r="C127" s="97" t="s">
        <v>46</v>
      </c>
      <c r="D127" s="97">
        <v>2</v>
      </c>
      <c r="E127" s="97" t="s">
        <v>513</v>
      </c>
      <c r="F127" s="114" t="s">
        <v>47</v>
      </c>
      <c r="G127" s="98">
        <v>800000</v>
      </c>
      <c r="H127" s="98">
        <v>700000</v>
      </c>
      <c r="I127" s="98">
        <v>735000</v>
      </c>
      <c r="J127" s="98">
        <v>750000</v>
      </c>
      <c r="K127" s="98">
        <v>500000</v>
      </c>
      <c r="L127" s="98">
        <v>900000</v>
      </c>
      <c r="M127" s="98">
        <v>2500000</v>
      </c>
      <c r="N127" s="98">
        <v>750000</v>
      </c>
      <c r="O127" s="768">
        <v>2000</v>
      </c>
      <c r="P127" s="687">
        <v>0</v>
      </c>
      <c r="Q127" s="23">
        <v>0</v>
      </c>
      <c r="R127" s="477">
        <f>P127-Q127</f>
        <v>0</v>
      </c>
      <c r="S127" s="98">
        <v>0</v>
      </c>
      <c r="T127" s="352">
        <v>0</v>
      </c>
      <c r="U127" s="353">
        <v>0</v>
      </c>
      <c r="V127" s="477">
        <f>T127-U127</f>
        <v>0</v>
      </c>
      <c r="W127" s="98">
        <v>0</v>
      </c>
      <c r="X127" s="687">
        <v>0</v>
      </c>
      <c r="Y127" s="23">
        <v>0</v>
      </c>
      <c r="Z127" s="477">
        <f>X127-Y127</f>
        <v>0</v>
      </c>
      <c r="AA127" s="98">
        <v>0</v>
      </c>
      <c r="AB127" s="39">
        <f>P127+T127+X127</f>
        <v>0</v>
      </c>
    </row>
    <row r="128" spans="1:28" s="698" customFormat="1" ht="15" customHeight="1">
      <c r="A128" s="41"/>
      <c r="B128" s="41"/>
      <c r="C128" s="95"/>
      <c r="D128" s="95"/>
      <c r="E128" s="95"/>
      <c r="F128" s="95"/>
      <c r="G128" s="96"/>
      <c r="H128" s="96"/>
      <c r="I128" s="96"/>
      <c r="J128" s="96"/>
      <c r="K128" s="96"/>
      <c r="L128" s="96"/>
      <c r="M128" s="96"/>
      <c r="N128" s="96"/>
      <c r="O128" s="96"/>
      <c r="P128" s="96"/>
      <c r="Q128" s="96"/>
      <c r="R128" s="96"/>
      <c r="S128" s="96"/>
      <c r="T128" s="96"/>
      <c r="U128" s="96"/>
      <c r="V128" s="96"/>
      <c r="W128" s="96"/>
      <c r="X128" s="96"/>
      <c r="Y128" s="96"/>
      <c r="Z128" s="96"/>
      <c r="AA128" s="96"/>
      <c r="AB128" s="96"/>
    </row>
    <row r="129" spans="1:28" s="698" customFormat="1" ht="15" customHeight="1">
      <c r="A129" s="41"/>
      <c r="B129" s="41"/>
      <c r="C129" s="95"/>
      <c r="D129" s="95"/>
      <c r="E129" s="95"/>
      <c r="F129" s="95"/>
      <c r="G129" s="96"/>
      <c r="H129" s="96"/>
      <c r="I129" s="96"/>
      <c r="J129" s="96"/>
      <c r="K129" s="96"/>
      <c r="L129" s="96"/>
      <c r="M129" s="96"/>
      <c r="N129" s="96"/>
      <c r="O129" s="96"/>
      <c r="P129" s="96"/>
      <c r="Q129" s="96"/>
      <c r="R129" s="96"/>
      <c r="S129" s="96"/>
      <c r="T129" s="96"/>
      <c r="U129" s="96"/>
      <c r="V129" s="96"/>
      <c r="W129" s="96"/>
      <c r="X129" s="96"/>
      <c r="Y129" s="96"/>
      <c r="Z129" s="96"/>
      <c r="AA129" s="96"/>
      <c r="AB129" s="96"/>
    </row>
    <row r="130" spans="1:28" s="698" customFormat="1" ht="15" customHeight="1">
      <c r="A130" s="41"/>
      <c r="B130" s="41"/>
      <c r="C130" s="95"/>
      <c r="D130" s="95"/>
      <c r="E130" s="95"/>
      <c r="F130" s="95"/>
      <c r="G130" s="96"/>
      <c r="H130" s="96"/>
      <c r="I130" s="96"/>
      <c r="J130" s="96"/>
      <c r="K130" s="96"/>
      <c r="L130" s="96"/>
      <c r="M130" s="96"/>
      <c r="N130" s="96"/>
      <c r="O130" s="96"/>
      <c r="P130" s="96"/>
      <c r="Q130" s="96"/>
      <c r="R130" s="96"/>
      <c r="S130" s="96"/>
      <c r="T130" s="96"/>
      <c r="U130" s="96"/>
      <c r="V130" s="96"/>
      <c r="W130" s="96"/>
      <c r="X130" s="96"/>
      <c r="Y130" s="96"/>
      <c r="Z130" s="96"/>
      <c r="AA130" s="96"/>
      <c r="AB130" s="96"/>
    </row>
    <row r="131" spans="1:28" s="698" customFormat="1" ht="15" customHeight="1">
      <c r="A131" s="41"/>
      <c r="B131" s="41"/>
      <c r="C131" s="95"/>
      <c r="D131" s="95"/>
      <c r="E131" s="95"/>
      <c r="F131" s="95"/>
      <c r="G131" s="96"/>
      <c r="H131" s="96"/>
      <c r="I131" s="96"/>
      <c r="J131" s="96"/>
      <c r="K131" s="96"/>
      <c r="L131" s="96"/>
      <c r="M131" s="96"/>
      <c r="N131" s="96"/>
      <c r="O131" s="96"/>
      <c r="P131" s="96"/>
      <c r="Q131" s="96"/>
      <c r="R131" s="96"/>
      <c r="S131" s="96"/>
      <c r="T131" s="96"/>
      <c r="U131" s="96"/>
      <c r="V131" s="96"/>
      <c r="W131" s="96"/>
      <c r="X131" s="96"/>
      <c r="Y131" s="96"/>
      <c r="Z131" s="96"/>
      <c r="AA131" s="96"/>
      <c r="AB131" s="96"/>
    </row>
    <row r="132" spans="1:28" s="698" customFormat="1" ht="15" customHeight="1">
      <c r="A132" s="41"/>
      <c r="B132" s="41"/>
      <c r="C132" s="95"/>
      <c r="D132" s="95"/>
      <c r="E132" s="95"/>
      <c r="F132" s="95"/>
      <c r="G132" s="96"/>
      <c r="H132" s="96"/>
      <c r="I132" s="96"/>
      <c r="J132" s="96"/>
      <c r="K132" s="96"/>
      <c r="L132" s="96"/>
      <c r="M132" s="96"/>
      <c r="N132" s="96"/>
      <c r="O132" s="96"/>
      <c r="P132" s="96"/>
      <c r="Q132" s="96"/>
      <c r="R132" s="96"/>
      <c r="S132" s="96"/>
      <c r="T132" s="96"/>
      <c r="U132" s="96"/>
      <c r="V132" s="96"/>
      <c r="W132" s="96"/>
      <c r="X132" s="96"/>
      <c r="Y132" s="96"/>
      <c r="Z132" s="96"/>
      <c r="AA132" s="96"/>
      <c r="AB132" s="96"/>
    </row>
    <row r="133" spans="1:28" s="698" customFormat="1" ht="15" customHeight="1">
      <c r="A133" s="41"/>
      <c r="B133" s="41"/>
      <c r="C133" s="95"/>
      <c r="D133" s="95"/>
      <c r="E133" s="95"/>
      <c r="F133" s="95"/>
      <c r="G133" s="96"/>
      <c r="H133" s="96"/>
      <c r="I133" s="96"/>
      <c r="J133" s="96"/>
      <c r="K133" s="96"/>
      <c r="L133" s="96"/>
      <c r="M133" s="96"/>
      <c r="N133" s="96"/>
      <c r="O133" s="96"/>
      <c r="P133" s="96"/>
      <c r="Q133" s="96"/>
      <c r="R133" s="96"/>
      <c r="S133" s="96"/>
      <c r="T133" s="96"/>
      <c r="U133" s="96"/>
      <c r="V133" s="96"/>
      <c r="W133" s="96"/>
      <c r="X133" s="96"/>
      <c r="Y133" s="96"/>
      <c r="Z133" s="96"/>
      <c r="AA133" s="96"/>
      <c r="AB133" s="96"/>
    </row>
    <row r="134" spans="1:28" s="698" customFormat="1" ht="15" customHeight="1">
      <c r="A134" s="41"/>
      <c r="B134" s="41"/>
      <c r="C134" s="95"/>
      <c r="D134" s="95"/>
      <c r="E134" s="95"/>
      <c r="F134" s="95"/>
      <c r="G134" s="96"/>
      <c r="H134" s="96"/>
      <c r="I134" s="96"/>
      <c r="J134" s="96"/>
      <c r="K134" s="96"/>
      <c r="L134" s="96"/>
      <c r="M134" s="96"/>
      <c r="N134" s="96"/>
      <c r="O134" s="96"/>
      <c r="P134" s="96"/>
      <c r="Q134" s="96"/>
      <c r="R134" s="96"/>
      <c r="S134" s="96"/>
      <c r="T134" s="96"/>
      <c r="U134" s="96"/>
      <c r="V134" s="96"/>
      <c r="W134" s="96"/>
      <c r="X134" s="96"/>
      <c r="Y134" s="96"/>
      <c r="Z134" s="96"/>
      <c r="AA134" s="96"/>
      <c r="AB134" s="96"/>
    </row>
    <row r="135" spans="1:28" s="698" customFormat="1" ht="15" customHeight="1">
      <c r="A135" s="41"/>
      <c r="B135" s="41"/>
      <c r="C135" s="95"/>
      <c r="D135" s="95"/>
      <c r="E135" s="95"/>
      <c r="F135" s="95"/>
      <c r="G135" s="96"/>
      <c r="H135" s="96"/>
      <c r="I135" s="96"/>
      <c r="J135" s="96"/>
      <c r="K135" s="96"/>
      <c r="L135" s="96"/>
      <c r="M135" s="96"/>
      <c r="N135" s="96"/>
      <c r="O135" s="96"/>
      <c r="P135" s="96"/>
      <c r="Q135" s="96"/>
      <c r="R135" s="96"/>
      <c r="S135" s="96"/>
      <c r="T135" s="96"/>
      <c r="U135" s="96"/>
      <c r="V135" s="96"/>
      <c r="W135" s="96"/>
      <c r="X135" s="96"/>
      <c r="Y135" s="96"/>
      <c r="Z135" s="96"/>
      <c r="AA135" s="96"/>
      <c r="AB135" s="96"/>
    </row>
    <row r="136" spans="1:28" s="698" customFormat="1" ht="15" customHeight="1">
      <c r="A136" s="41"/>
      <c r="B136" s="41"/>
      <c r="C136" s="95"/>
      <c r="D136" s="95"/>
      <c r="E136" s="95"/>
      <c r="F136" s="95"/>
      <c r="G136" s="96"/>
      <c r="H136" s="96"/>
      <c r="I136" s="96"/>
      <c r="J136" s="96"/>
      <c r="K136" s="96"/>
      <c r="L136" s="96"/>
      <c r="M136" s="96"/>
      <c r="N136" s="96"/>
      <c r="O136" s="96"/>
      <c r="P136" s="96"/>
      <c r="Q136" s="96"/>
      <c r="R136" s="96"/>
      <c r="S136" s="96"/>
      <c r="T136" s="96"/>
      <c r="U136" s="96"/>
      <c r="V136" s="96"/>
      <c r="W136" s="96"/>
      <c r="X136" s="96"/>
      <c r="Y136" s="96"/>
      <c r="Z136" s="96"/>
      <c r="AA136" s="96"/>
      <c r="AB136" s="96"/>
    </row>
    <row r="137" spans="1:28" s="698" customFormat="1" ht="15" customHeight="1">
      <c r="A137" s="41"/>
      <c r="B137" s="41"/>
      <c r="C137" s="95"/>
      <c r="D137" s="95"/>
      <c r="E137" s="95"/>
      <c r="F137" s="95"/>
      <c r="G137" s="96"/>
      <c r="H137" s="96"/>
      <c r="I137" s="96"/>
      <c r="J137" s="96"/>
      <c r="K137" s="96"/>
      <c r="L137" s="96"/>
      <c r="M137" s="96"/>
      <c r="N137" s="96"/>
      <c r="O137" s="96"/>
      <c r="P137" s="96"/>
      <c r="Q137" s="96"/>
      <c r="R137" s="96"/>
      <c r="S137" s="96"/>
      <c r="T137" s="96"/>
      <c r="U137" s="96"/>
      <c r="V137" s="96"/>
      <c r="W137" s="96"/>
      <c r="X137" s="96"/>
      <c r="Y137" s="96"/>
      <c r="Z137" s="96"/>
      <c r="AA137" s="96"/>
      <c r="AB137" s="96"/>
    </row>
    <row r="138" spans="1:28" s="698" customFormat="1" ht="15" customHeight="1">
      <c r="A138" s="41"/>
      <c r="B138" s="41"/>
      <c r="C138" s="95"/>
      <c r="D138" s="95"/>
      <c r="E138" s="95"/>
      <c r="F138" s="95"/>
      <c r="G138" s="96"/>
      <c r="H138" s="96"/>
      <c r="I138" s="96"/>
      <c r="J138" s="96"/>
      <c r="K138" s="96"/>
      <c r="L138" s="96"/>
      <c r="M138" s="96"/>
      <c r="N138" s="96"/>
      <c r="O138" s="96"/>
      <c r="P138" s="96"/>
      <c r="Q138" s="96"/>
      <c r="R138" s="96"/>
      <c r="S138" s="96"/>
      <c r="T138" s="96"/>
      <c r="U138" s="96"/>
      <c r="V138" s="96"/>
      <c r="W138" s="96"/>
      <c r="X138" s="96"/>
      <c r="Y138" s="96"/>
      <c r="Z138" s="96"/>
      <c r="AA138" s="96"/>
      <c r="AB138" s="96"/>
    </row>
    <row r="139" spans="1:28" s="698" customFormat="1" ht="15" customHeight="1">
      <c r="A139" s="41"/>
      <c r="B139" s="41"/>
      <c r="C139" s="95"/>
      <c r="D139" s="95"/>
      <c r="E139" s="95"/>
      <c r="F139" s="95"/>
      <c r="G139" s="96"/>
      <c r="H139" s="96"/>
      <c r="I139" s="96"/>
      <c r="J139" s="96"/>
      <c r="K139" s="96"/>
      <c r="L139" s="96"/>
      <c r="M139" s="96"/>
      <c r="N139" s="96"/>
      <c r="O139" s="96"/>
      <c r="P139" s="96"/>
      <c r="Q139" s="96"/>
      <c r="R139" s="96"/>
      <c r="S139" s="96"/>
      <c r="T139" s="96"/>
      <c r="U139" s="96"/>
      <c r="V139" s="96"/>
      <c r="W139" s="96"/>
      <c r="X139" s="96"/>
      <c r="Y139" s="96"/>
      <c r="Z139" s="96"/>
      <c r="AA139" s="96"/>
      <c r="AB139" s="96"/>
    </row>
    <row r="140" spans="1:28" s="698" customFormat="1" ht="15" customHeight="1">
      <c r="A140" s="41"/>
      <c r="B140" s="41"/>
      <c r="C140" s="95"/>
      <c r="D140" s="95"/>
      <c r="E140" s="95"/>
      <c r="F140" s="95"/>
      <c r="G140" s="96"/>
      <c r="H140" s="96"/>
      <c r="I140" s="96"/>
      <c r="J140" s="96"/>
      <c r="K140" s="96"/>
      <c r="L140" s="96"/>
      <c r="M140" s="96"/>
      <c r="N140" s="96"/>
      <c r="O140" s="96"/>
      <c r="P140" s="96"/>
      <c r="Q140" s="96"/>
      <c r="R140" s="96"/>
      <c r="S140" s="96"/>
      <c r="T140" s="96"/>
      <c r="U140" s="96"/>
      <c r="V140" s="96"/>
      <c r="W140" s="96"/>
      <c r="X140" s="96"/>
      <c r="Y140" s="96"/>
      <c r="Z140" s="96"/>
      <c r="AA140" s="96"/>
      <c r="AB140" s="96"/>
    </row>
    <row r="141" spans="1:28" s="698" customFormat="1" ht="15" customHeight="1">
      <c r="A141" s="41"/>
      <c r="B141" s="41"/>
      <c r="C141" s="95"/>
      <c r="D141" s="95"/>
      <c r="E141" s="95"/>
      <c r="F141" s="95"/>
      <c r="G141" s="96"/>
      <c r="H141" s="96"/>
      <c r="I141" s="96"/>
      <c r="J141" s="96"/>
      <c r="K141" s="96"/>
      <c r="L141" s="96"/>
      <c r="M141" s="96"/>
      <c r="N141" s="96"/>
      <c r="O141" s="96"/>
      <c r="P141" s="96"/>
      <c r="Q141" s="96"/>
      <c r="R141" s="96"/>
      <c r="S141" s="96"/>
      <c r="T141" s="96"/>
      <c r="U141" s="96"/>
      <c r="V141" s="96"/>
      <c r="W141" s="96"/>
      <c r="X141" s="96"/>
      <c r="Y141" s="96"/>
      <c r="Z141" s="96"/>
      <c r="AA141" s="96"/>
      <c r="AB141" s="96"/>
    </row>
    <row r="142" spans="1:28" s="698" customFormat="1" ht="15" customHeight="1">
      <c r="A142" s="41"/>
      <c r="B142" s="41"/>
      <c r="C142" s="95"/>
      <c r="D142" s="95"/>
      <c r="E142" s="95"/>
      <c r="F142" s="95"/>
      <c r="G142" s="96"/>
      <c r="H142" s="96"/>
      <c r="I142" s="96"/>
      <c r="J142" s="96"/>
      <c r="K142" s="96"/>
      <c r="L142" s="96"/>
      <c r="M142" s="96"/>
      <c r="N142" s="96"/>
      <c r="O142" s="96"/>
      <c r="P142" s="96"/>
      <c r="Q142" s="96"/>
      <c r="R142" s="96"/>
      <c r="S142" s="96"/>
      <c r="T142" s="96"/>
      <c r="U142" s="96"/>
      <c r="V142" s="96"/>
      <c r="W142" s="96"/>
      <c r="X142" s="96"/>
      <c r="Y142" s="96"/>
      <c r="Z142" s="96"/>
      <c r="AA142" s="96"/>
      <c r="AB142" s="96"/>
    </row>
    <row r="143" spans="1:28" s="698" customFormat="1" ht="15" customHeight="1">
      <c r="A143" s="41"/>
      <c r="B143" s="41"/>
      <c r="C143" s="95"/>
      <c r="D143" s="95"/>
      <c r="E143" s="95"/>
      <c r="F143" s="95"/>
      <c r="G143" s="96"/>
      <c r="H143" s="96"/>
      <c r="I143" s="96"/>
      <c r="J143" s="96"/>
      <c r="K143" s="96"/>
      <c r="L143" s="96"/>
      <c r="M143" s="96"/>
      <c r="N143" s="96"/>
      <c r="O143" s="96"/>
      <c r="P143" s="96"/>
      <c r="Q143" s="96"/>
      <c r="R143" s="96"/>
      <c r="S143" s="96"/>
      <c r="T143" s="96"/>
      <c r="U143" s="96"/>
      <c r="V143" s="96"/>
      <c r="W143" s="96"/>
      <c r="X143" s="96"/>
      <c r="Y143" s="96"/>
      <c r="Z143" s="96"/>
      <c r="AA143" s="96"/>
      <c r="AB143" s="96"/>
    </row>
    <row r="144" spans="1:28" s="698" customFormat="1" ht="15" customHeight="1">
      <c r="A144" s="41"/>
      <c r="B144" s="41"/>
      <c r="C144" s="95"/>
      <c r="D144" s="95"/>
      <c r="E144" s="95"/>
      <c r="F144" s="95"/>
      <c r="G144" s="96"/>
      <c r="H144" s="96"/>
      <c r="I144" s="96"/>
      <c r="J144" s="96"/>
      <c r="K144" s="96"/>
      <c r="L144" s="96"/>
      <c r="M144" s="96"/>
      <c r="N144" s="96"/>
      <c r="O144" s="96"/>
      <c r="P144" s="96"/>
      <c r="Q144" s="96"/>
      <c r="R144" s="96"/>
      <c r="S144" s="96"/>
      <c r="T144" s="96"/>
      <c r="U144" s="96"/>
      <c r="V144" s="96"/>
      <c r="W144" s="96"/>
      <c r="X144" s="96"/>
      <c r="Y144" s="96"/>
      <c r="Z144" s="96"/>
      <c r="AA144" s="96"/>
      <c r="AB144" s="96"/>
    </row>
    <row r="145" spans="1:28" s="698" customFormat="1" ht="15" customHeight="1" thickBot="1">
      <c r="A145" s="41"/>
      <c r="B145" s="41"/>
      <c r="C145" s="95"/>
      <c r="D145" s="95"/>
      <c r="E145" s="95"/>
      <c r="F145" s="95"/>
      <c r="G145" s="96"/>
      <c r="H145" s="96"/>
      <c r="I145" s="96"/>
      <c r="J145" s="96"/>
      <c r="K145" s="96"/>
      <c r="L145" s="96"/>
      <c r="M145" s="96"/>
      <c r="N145" s="96"/>
      <c r="O145" s="96"/>
      <c r="P145" s="96"/>
      <c r="Q145" s="96"/>
      <c r="R145" s="96"/>
      <c r="S145" s="96"/>
      <c r="T145" s="96"/>
      <c r="U145" s="96"/>
      <c r="V145" s="96"/>
      <c r="W145" s="96"/>
      <c r="X145" s="96"/>
      <c r="Y145" s="96"/>
      <c r="Z145" s="96"/>
      <c r="AA145" s="96"/>
      <c r="AB145" s="96"/>
    </row>
    <row r="146" spans="1:28" s="684" customFormat="1" ht="22.5" customHeight="1" thickBot="1">
      <c r="A146" s="706"/>
      <c r="B146" s="1050" t="s">
        <v>514</v>
      </c>
      <c r="C146" s="1051"/>
      <c r="D146" s="1051"/>
      <c r="E146" s="1051"/>
      <c r="F146" s="1052"/>
      <c r="G146" s="11">
        <f aca="true" t="shared" si="49" ref="G146:AB146">G147+G183</f>
        <v>3693000</v>
      </c>
      <c r="H146" s="11">
        <f t="shared" si="49"/>
        <v>4337000</v>
      </c>
      <c r="I146" s="11">
        <f t="shared" si="49"/>
        <v>2705000</v>
      </c>
      <c r="J146" s="11">
        <f t="shared" si="49"/>
        <v>310000</v>
      </c>
      <c r="K146" s="11">
        <f>K147+K183</f>
        <v>10000</v>
      </c>
      <c r="L146" s="11">
        <f>L147+L183</f>
        <v>3510000</v>
      </c>
      <c r="M146" s="11">
        <f>M147+M183</f>
        <v>3510000</v>
      </c>
      <c r="N146" s="11">
        <f>N147+N183</f>
        <v>4000000</v>
      </c>
      <c r="O146" s="11">
        <f>O147+O183</f>
        <v>100000</v>
      </c>
      <c r="P146" s="334">
        <f t="shared" si="49"/>
        <v>0</v>
      </c>
      <c r="Q146" s="337">
        <f t="shared" si="49"/>
        <v>0</v>
      </c>
      <c r="R146" s="461">
        <f t="shared" si="49"/>
        <v>0</v>
      </c>
      <c r="S146" s="11">
        <f t="shared" si="49"/>
        <v>0</v>
      </c>
      <c r="T146" s="334">
        <f t="shared" si="49"/>
        <v>0</v>
      </c>
      <c r="U146" s="337">
        <f t="shared" si="49"/>
        <v>0</v>
      </c>
      <c r="V146" s="461">
        <f t="shared" si="49"/>
        <v>0</v>
      </c>
      <c r="W146" s="11">
        <f t="shared" si="49"/>
        <v>0</v>
      </c>
      <c r="X146" s="334">
        <f t="shared" si="49"/>
        <v>0</v>
      </c>
      <c r="Y146" s="337">
        <f t="shared" si="49"/>
        <v>0</v>
      </c>
      <c r="Z146" s="461">
        <f t="shared" si="49"/>
        <v>0</v>
      </c>
      <c r="AA146" s="11">
        <f t="shared" si="49"/>
        <v>0</v>
      </c>
      <c r="AB146" s="11">
        <f t="shared" si="49"/>
        <v>0</v>
      </c>
    </row>
    <row r="147" spans="1:28" ht="21" customHeight="1" thickBot="1">
      <c r="A147" s="1077" t="s">
        <v>330</v>
      </c>
      <c r="B147" s="1059"/>
      <c r="C147" s="1060"/>
      <c r="D147" s="1060"/>
      <c r="E147" s="1060"/>
      <c r="F147" s="1061"/>
      <c r="G147" s="44">
        <f aca="true" t="shared" si="50" ref="G147:AB147">G148+G160+G169+G175+G178</f>
        <v>3693000</v>
      </c>
      <c r="H147" s="44">
        <f t="shared" si="50"/>
        <v>4337000</v>
      </c>
      <c r="I147" s="44">
        <f t="shared" si="50"/>
        <v>2695000</v>
      </c>
      <c r="J147" s="44">
        <f t="shared" si="50"/>
        <v>300000</v>
      </c>
      <c r="K147" s="44">
        <f>K148+K160+K169+K175+K178</f>
        <v>0</v>
      </c>
      <c r="L147" s="44">
        <f>L148+L160+L169+L175+L178</f>
        <v>3500000</v>
      </c>
      <c r="M147" s="44">
        <f>M148+M160+M169+M175+M178</f>
        <v>3500000</v>
      </c>
      <c r="N147" s="44">
        <f>N148+N160+N169+N175+N178</f>
        <v>3989000</v>
      </c>
      <c r="O147" s="44">
        <f>O148+O160+O169+O175+O178</f>
        <v>100000</v>
      </c>
      <c r="P147" s="338">
        <f t="shared" si="50"/>
        <v>0</v>
      </c>
      <c r="Q147" s="339">
        <f t="shared" si="50"/>
        <v>0</v>
      </c>
      <c r="R147" s="467">
        <f t="shared" si="50"/>
        <v>0</v>
      </c>
      <c r="S147" s="44">
        <f t="shared" si="50"/>
        <v>0</v>
      </c>
      <c r="T147" s="338">
        <f t="shared" si="50"/>
        <v>0</v>
      </c>
      <c r="U147" s="339">
        <f t="shared" si="50"/>
        <v>0</v>
      </c>
      <c r="V147" s="467">
        <f t="shared" si="50"/>
        <v>0</v>
      </c>
      <c r="W147" s="44">
        <f t="shared" si="50"/>
        <v>0</v>
      </c>
      <c r="X147" s="338">
        <f t="shared" si="50"/>
        <v>0</v>
      </c>
      <c r="Y147" s="339">
        <f t="shared" si="50"/>
        <v>0</v>
      </c>
      <c r="Z147" s="467">
        <f t="shared" si="50"/>
        <v>0</v>
      </c>
      <c r="AA147" s="44">
        <f t="shared" si="50"/>
        <v>0</v>
      </c>
      <c r="AB147" s="44">
        <f t="shared" si="50"/>
        <v>0</v>
      </c>
    </row>
    <row r="148" spans="1:28" ht="16.5" customHeight="1" thickBot="1">
      <c r="A148" s="1009"/>
      <c r="B148" s="13" t="s">
        <v>989</v>
      </c>
      <c r="C148" s="13" t="s">
        <v>515</v>
      </c>
      <c r="D148" s="13">
        <v>2</v>
      </c>
      <c r="E148" s="14" t="s">
        <v>622</v>
      </c>
      <c r="F148" s="373" t="s">
        <v>623</v>
      </c>
      <c r="G148" s="15">
        <f>SUM(G149:G159)</f>
        <v>1795000</v>
      </c>
      <c r="H148" s="15">
        <f aca="true" t="shared" si="51" ref="H148:AB148">SUM(H149:H159)</f>
        <v>3355000</v>
      </c>
      <c r="I148" s="15">
        <f t="shared" si="51"/>
        <v>2092000</v>
      </c>
      <c r="J148" s="15">
        <f t="shared" si="51"/>
        <v>15000</v>
      </c>
      <c r="K148" s="15">
        <f t="shared" si="51"/>
        <v>0</v>
      </c>
      <c r="L148" s="15">
        <f t="shared" si="51"/>
        <v>3180000</v>
      </c>
      <c r="M148" s="15">
        <f t="shared" si="51"/>
        <v>880000</v>
      </c>
      <c r="N148" s="15">
        <f t="shared" si="51"/>
        <v>835000</v>
      </c>
      <c r="O148" s="15">
        <f t="shared" si="51"/>
        <v>100000</v>
      </c>
      <c r="P148" s="15">
        <f t="shared" si="51"/>
        <v>0</v>
      </c>
      <c r="Q148" s="15">
        <f t="shared" si="51"/>
        <v>0</v>
      </c>
      <c r="R148" s="15">
        <f t="shared" si="51"/>
        <v>0</v>
      </c>
      <c r="S148" s="15">
        <f t="shared" si="51"/>
        <v>0</v>
      </c>
      <c r="T148" s="15">
        <f t="shared" si="51"/>
        <v>0</v>
      </c>
      <c r="U148" s="15">
        <f t="shared" si="51"/>
        <v>0</v>
      </c>
      <c r="V148" s="15">
        <f t="shared" si="51"/>
        <v>0</v>
      </c>
      <c r="W148" s="15">
        <f t="shared" si="51"/>
        <v>0</v>
      </c>
      <c r="X148" s="15">
        <f t="shared" si="51"/>
        <v>0</v>
      </c>
      <c r="Y148" s="15">
        <f t="shared" si="51"/>
        <v>0</v>
      </c>
      <c r="Z148" s="15">
        <f t="shared" si="51"/>
        <v>0</v>
      </c>
      <c r="AA148" s="15">
        <f t="shared" si="51"/>
        <v>0</v>
      </c>
      <c r="AB148" s="15">
        <f t="shared" si="51"/>
        <v>0</v>
      </c>
    </row>
    <row r="149" spans="1:28" ht="16.5" customHeight="1" thickBot="1">
      <c r="A149" s="1009"/>
      <c r="B149" s="705" t="s">
        <v>989</v>
      </c>
      <c r="C149" s="705" t="s">
        <v>515</v>
      </c>
      <c r="D149" s="705">
        <v>2</v>
      </c>
      <c r="E149" s="705" t="s">
        <v>543</v>
      </c>
      <c r="F149" s="707" t="s">
        <v>544</v>
      </c>
      <c r="G149" s="105">
        <v>0</v>
      </c>
      <c r="H149" s="105">
        <v>0</v>
      </c>
      <c r="I149" s="106">
        <v>0</v>
      </c>
      <c r="J149" s="105">
        <v>0</v>
      </c>
      <c r="K149" s="105">
        <v>0</v>
      </c>
      <c r="L149" s="105">
        <v>0</v>
      </c>
      <c r="M149" s="105">
        <v>0</v>
      </c>
      <c r="N149" s="105">
        <v>0</v>
      </c>
      <c r="O149" s="773">
        <v>100000</v>
      </c>
      <c r="P149" s="687">
        <v>0</v>
      </c>
      <c r="Q149" s="23">
        <v>0</v>
      </c>
      <c r="R149" s="482">
        <f>P149-Q149</f>
        <v>0</v>
      </c>
      <c r="S149" s="366">
        <v>0</v>
      </c>
      <c r="T149" s="362">
        <v>0</v>
      </c>
      <c r="U149" s="366">
        <v>0</v>
      </c>
      <c r="V149" s="482">
        <f>T149-U149</f>
        <v>0</v>
      </c>
      <c r="W149" s="366">
        <v>0</v>
      </c>
      <c r="X149" s="362">
        <v>0</v>
      </c>
      <c r="Y149" s="366">
        <v>0</v>
      </c>
      <c r="Z149" s="482">
        <f>X149-Y149</f>
        <v>0</v>
      </c>
      <c r="AA149" s="99">
        <v>0</v>
      </c>
      <c r="AB149" s="19">
        <f>P149+T149+X149</f>
        <v>0</v>
      </c>
    </row>
    <row r="150" spans="1:28" ht="16.5" customHeight="1">
      <c r="A150" s="1106"/>
      <c r="B150" s="25" t="s">
        <v>989</v>
      </c>
      <c r="C150" s="25" t="s">
        <v>515</v>
      </c>
      <c r="D150" s="25">
        <v>2</v>
      </c>
      <c r="E150" s="25" t="s">
        <v>545</v>
      </c>
      <c r="F150" s="708" t="s">
        <v>546</v>
      </c>
      <c r="G150" s="105">
        <v>0</v>
      </c>
      <c r="H150" s="105">
        <v>0</v>
      </c>
      <c r="I150" s="106">
        <v>0</v>
      </c>
      <c r="J150" s="105">
        <v>0</v>
      </c>
      <c r="K150" s="105">
        <v>0</v>
      </c>
      <c r="L150" s="105">
        <v>0</v>
      </c>
      <c r="M150" s="105">
        <v>5000</v>
      </c>
      <c r="N150" s="105">
        <v>10000</v>
      </c>
      <c r="O150" s="773"/>
      <c r="P150" s="687">
        <v>0</v>
      </c>
      <c r="Q150" s="23">
        <v>0</v>
      </c>
      <c r="R150" s="482">
        <f aca="true" t="shared" si="52" ref="R150:R158">P150-Q150</f>
        <v>0</v>
      </c>
      <c r="S150" s="366">
        <v>0</v>
      </c>
      <c r="T150" s="362">
        <v>0</v>
      </c>
      <c r="U150" s="366">
        <v>0</v>
      </c>
      <c r="V150" s="482">
        <f aca="true" t="shared" si="53" ref="V150:V158">T150-U150</f>
        <v>0</v>
      </c>
      <c r="W150" s="366">
        <v>0</v>
      </c>
      <c r="X150" s="362">
        <v>0</v>
      </c>
      <c r="Y150" s="366">
        <v>0</v>
      </c>
      <c r="Z150" s="482">
        <f aca="true" t="shared" si="54" ref="Z150:Z158">X150-Y150</f>
        <v>0</v>
      </c>
      <c r="AA150" s="99">
        <v>0</v>
      </c>
      <c r="AB150" s="19">
        <f aca="true" t="shared" si="55" ref="AB150:AB158">P150+T150+X150</f>
        <v>0</v>
      </c>
    </row>
    <row r="151" spans="1:28" ht="16.5" customHeight="1">
      <c r="A151" s="1106"/>
      <c r="B151" s="107" t="s">
        <v>989</v>
      </c>
      <c r="C151" s="21" t="s">
        <v>515</v>
      </c>
      <c r="D151" s="21">
        <v>2</v>
      </c>
      <c r="E151" s="21" t="s">
        <v>570</v>
      </c>
      <c r="F151" s="58" t="s">
        <v>516</v>
      </c>
      <c r="G151" s="22">
        <v>60000</v>
      </c>
      <c r="H151" s="22">
        <v>72000</v>
      </c>
      <c r="I151" s="60">
        <v>45000</v>
      </c>
      <c r="J151" s="22">
        <v>0</v>
      </c>
      <c r="K151" s="22">
        <v>0</v>
      </c>
      <c r="L151" s="22">
        <v>0</v>
      </c>
      <c r="M151" s="22">
        <v>10000</v>
      </c>
      <c r="N151" s="22">
        <v>20000</v>
      </c>
      <c r="O151" s="774"/>
      <c r="P151" s="687">
        <v>0</v>
      </c>
      <c r="Q151" s="23">
        <v>0</v>
      </c>
      <c r="R151" s="483">
        <f t="shared" si="52"/>
        <v>0</v>
      </c>
      <c r="S151" s="366">
        <v>0</v>
      </c>
      <c r="T151" s="363">
        <v>0</v>
      </c>
      <c r="U151" s="366">
        <v>0</v>
      </c>
      <c r="V151" s="483">
        <f t="shared" si="53"/>
        <v>0</v>
      </c>
      <c r="W151" s="366">
        <v>0</v>
      </c>
      <c r="X151" s="363">
        <v>0</v>
      </c>
      <c r="Y151" s="366">
        <v>0</v>
      </c>
      <c r="Z151" s="483">
        <f t="shared" si="54"/>
        <v>0</v>
      </c>
      <c r="AA151" s="105">
        <v>0</v>
      </c>
      <c r="AB151" s="23">
        <f t="shared" si="55"/>
        <v>0</v>
      </c>
    </row>
    <row r="152" spans="1:28" ht="16.5" customHeight="1">
      <c r="A152" s="1106"/>
      <c r="B152" s="107" t="s">
        <v>989</v>
      </c>
      <c r="C152" s="25" t="s">
        <v>515</v>
      </c>
      <c r="D152" s="25">
        <v>2</v>
      </c>
      <c r="E152" s="25" t="s">
        <v>547</v>
      </c>
      <c r="F152" s="61" t="s">
        <v>517</v>
      </c>
      <c r="G152" s="26">
        <v>1500000</v>
      </c>
      <c r="H152" s="22">
        <v>2859000</v>
      </c>
      <c r="I152" s="60">
        <v>1783000</v>
      </c>
      <c r="J152" s="22">
        <v>15000</v>
      </c>
      <c r="K152" s="22">
        <v>0</v>
      </c>
      <c r="L152" s="22">
        <v>0</v>
      </c>
      <c r="M152" s="22">
        <v>800000</v>
      </c>
      <c r="N152" s="22">
        <v>700000</v>
      </c>
      <c r="O152" s="774"/>
      <c r="P152" s="687">
        <v>0</v>
      </c>
      <c r="Q152" s="23">
        <v>0</v>
      </c>
      <c r="R152" s="483">
        <f t="shared" si="52"/>
        <v>0</v>
      </c>
      <c r="S152" s="366">
        <v>0</v>
      </c>
      <c r="T152" s="363">
        <v>0</v>
      </c>
      <c r="U152" s="366">
        <v>0</v>
      </c>
      <c r="V152" s="483">
        <f t="shared" si="53"/>
        <v>0</v>
      </c>
      <c r="W152" s="366">
        <v>0</v>
      </c>
      <c r="X152" s="363">
        <v>0</v>
      </c>
      <c r="Y152" s="366">
        <v>0</v>
      </c>
      <c r="Z152" s="483">
        <f t="shared" si="54"/>
        <v>0</v>
      </c>
      <c r="AA152" s="105">
        <v>0</v>
      </c>
      <c r="AB152" s="23">
        <f t="shared" si="55"/>
        <v>0</v>
      </c>
    </row>
    <row r="153" spans="1:28" ht="16.5" customHeight="1">
      <c r="A153" s="1106"/>
      <c r="B153" s="107" t="s">
        <v>989</v>
      </c>
      <c r="C153" s="25" t="s">
        <v>515</v>
      </c>
      <c r="D153" s="25">
        <v>2</v>
      </c>
      <c r="E153" s="25" t="s">
        <v>550</v>
      </c>
      <c r="F153" s="61" t="s">
        <v>518</v>
      </c>
      <c r="G153" s="26">
        <v>160000</v>
      </c>
      <c r="H153" s="22">
        <v>186000</v>
      </c>
      <c r="I153" s="60">
        <v>115000</v>
      </c>
      <c r="J153" s="22">
        <v>0</v>
      </c>
      <c r="K153" s="22">
        <v>0</v>
      </c>
      <c r="L153" s="22">
        <v>0</v>
      </c>
      <c r="M153" s="22">
        <v>0</v>
      </c>
      <c r="N153" s="22">
        <v>25000</v>
      </c>
      <c r="O153" s="774"/>
      <c r="P153" s="687">
        <v>0</v>
      </c>
      <c r="Q153" s="23">
        <v>0</v>
      </c>
      <c r="R153" s="483">
        <f t="shared" si="52"/>
        <v>0</v>
      </c>
      <c r="S153" s="367">
        <v>0</v>
      </c>
      <c r="T153" s="363">
        <v>0</v>
      </c>
      <c r="U153" s="366">
        <v>0</v>
      </c>
      <c r="V153" s="483">
        <f t="shared" si="53"/>
        <v>0</v>
      </c>
      <c r="W153" s="367">
        <v>0</v>
      </c>
      <c r="X153" s="363">
        <v>0</v>
      </c>
      <c r="Y153" s="367">
        <v>0</v>
      </c>
      <c r="Z153" s="483">
        <f t="shared" si="54"/>
        <v>0</v>
      </c>
      <c r="AA153" s="22">
        <v>0</v>
      </c>
      <c r="AB153" s="23">
        <f t="shared" si="55"/>
        <v>0</v>
      </c>
    </row>
    <row r="154" spans="1:28" ht="16.5" customHeight="1">
      <c r="A154" s="1106"/>
      <c r="B154" s="107" t="s">
        <v>989</v>
      </c>
      <c r="C154" s="25" t="s">
        <v>515</v>
      </c>
      <c r="D154" s="25">
        <v>2</v>
      </c>
      <c r="E154" s="25" t="s">
        <v>519</v>
      </c>
      <c r="F154" s="61" t="s">
        <v>520</v>
      </c>
      <c r="G154" s="26">
        <v>60000</v>
      </c>
      <c r="H154" s="22">
        <v>207000</v>
      </c>
      <c r="I154" s="60">
        <v>129000</v>
      </c>
      <c r="J154" s="22">
        <v>0</v>
      </c>
      <c r="K154" s="22">
        <v>0</v>
      </c>
      <c r="L154" s="22">
        <v>3000000</v>
      </c>
      <c r="M154" s="22">
        <v>60000</v>
      </c>
      <c r="N154" s="22">
        <v>50000</v>
      </c>
      <c r="O154" s="774"/>
      <c r="P154" s="687">
        <v>0</v>
      </c>
      <c r="Q154" s="23">
        <v>0</v>
      </c>
      <c r="R154" s="483">
        <f t="shared" si="52"/>
        <v>0</v>
      </c>
      <c r="S154" s="366">
        <v>0</v>
      </c>
      <c r="T154" s="363">
        <v>0</v>
      </c>
      <c r="U154" s="366">
        <v>0</v>
      </c>
      <c r="V154" s="483">
        <f t="shared" si="53"/>
        <v>0</v>
      </c>
      <c r="W154" s="366">
        <v>0</v>
      </c>
      <c r="X154" s="363">
        <v>0</v>
      </c>
      <c r="Y154" s="367">
        <v>0</v>
      </c>
      <c r="Z154" s="483">
        <f t="shared" si="54"/>
        <v>0</v>
      </c>
      <c r="AA154" s="22">
        <v>0</v>
      </c>
      <c r="AB154" s="23">
        <f t="shared" si="55"/>
        <v>0</v>
      </c>
    </row>
    <row r="155" spans="1:28" ht="16.5" customHeight="1">
      <c r="A155" s="1106"/>
      <c r="B155" s="107" t="s">
        <v>989</v>
      </c>
      <c r="C155" s="25" t="s">
        <v>515</v>
      </c>
      <c r="D155" s="25">
        <v>2</v>
      </c>
      <c r="E155" s="25" t="s">
        <v>557</v>
      </c>
      <c r="F155" s="61" t="s">
        <v>558</v>
      </c>
      <c r="G155" s="26">
        <v>0</v>
      </c>
      <c r="H155" s="22">
        <v>0</v>
      </c>
      <c r="I155" s="60">
        <v>0</v>
      </c>
      <c r="J155" s="22">
        <v>0</v>
      </c>
      <c r="K155" s="22">
        <v>0</v>
      </c>
      <c r="L155" s="22">
        <v>180000</v>
      </c>
      <c r="M155" s="22">
        <v>5000</v>
      </c>
      <c r="N155" s="22">
        <v>10000</v>
      </c>
      <c r="O155" s="774"/>
      <c r="P155" s="687">
        <v>0</v>
      </c>
      <c r="Q155" s="23">
        <v>0</v>
      </c>
      <c r="R155" s="483">
        <f t="shared" si="52"/>
        <v>0</v>
      </c>
      <c r="S155" s="366">
        <v>0</v>
      </c>
      <c r="T155" s="363">
        <v>0</v>
      </c>
      <c r="U155" s="366">
        <v>0</v>
      </c>
      <c r="V155" s="483">
        <f t="shared" si="53"/>
        <v>0</v>
      </c>
      <c r="W155" s="366">
        <v>0</v>
      </c>
      <c r="X155" s="363">
        <v>0</v>
      </c>
      <c r="Y155" s="366">
        <v>0</v>
      </c>
      <c r="Z155" s="483">
        <f t="shared" si="54"/>
        <v>0</v>
      </c>
      <c r="AA155" s="105">
        <v>0</v>
      </c>
      <c r="AB155" s="23">
        <f t="shared" si="55"/>
        <v>0</v>
      </c>
    </row>
    <row r="156" spans="1:28" ht="16.5" customHeight="1">
      <c r="A156" s="1106"/>
      <c r="B156" s="107" t="s">
        <v>989</v>
      </c>
      <c r="C156" s="25" t="s">
        <v>515</v>
      </c>
      <c r="D156" s="25">
        <v>2</v>
      </c>
      <c r="E156" s="25" t="s">
        <v>628</v>
      </c>
      <c r="F156" s="61" t="s">
        <v>629</v>
      </c>
      <c r="G156" s="26">
        <v>15000</v>
      </c>
      <c r="H156" s="22">
        <v>31000</v>
      </c>
      <c r="I156" s="60">
        <v>20000</v>
      </c>
      <c r="J156" s="22">
        <v>0</v>
      </c>
      <c r="K156" s="22">
        <v>0</v>
      </c>
      <c r="L156" s="22">
        <v>0</v>
      </c>
      <c r="M156" s="22">
        <v>0</v>
      </c>
      <c r="N156" s="22">
        <v>5000</v>
      </c>
      <c r="O156" s="774"/>
      <c r="P156" s="687">
        <v>0</v>
      </c>
      <c r="Q156" s="23">
        <v>0</v>
      </c>
      <c r="R156" s="483">
        <f t="shared" si="52"/>
        <v>0</v>
      </c>
      <c r="S156" s="366">
        <v>0</v>
      </c>
      <c r="T156" s="363">
        <v>0</v>
      </c>
      <c r="U156" s="366">
        <v>0</v>
      </c>
      <c r="V156" s="483">
        <f t="shared" si="53"/>
        <v>0</v>
      </c>
      <c r="W156" s="366">
        <v>0</v>
      </c>
      <c r="X156" s="363">
        <v>0</v>
      </c>
      <c r="Y156" s="366">
        <v>0</v>
      </c>
      <c r="Z156" s="483">
        <f t="shared" si="54"/>
        <v>0</v>
      </c>
      <c r="AA156" s="105">
        <v>0</v>
      </c>
      <c r="AB156" s="23">
        <f t="shared" si="55"/>
        <v>0</v>
      </c>
    </row>
    <row r="157" spans="1:28" ht="16.5" customHeight="1">
      <c r="A157" s="1106"/>
      <c r="B157" s="107" t="s">
        <v>989</v>
      </c>
      <c r="C157" s="25" t="s">
        <v>515</v>
      </c>
      <c r="D157" s="25">
        <v>2</v>
      </c>
      <c r="E157" s="25" t="s">
        <v>630</v>
      </c>
      <c r="F157" s="61" t="s">
        <v>478</v>
      </c>
      <c r="G157" s="26">
        <v>0</v>
      </c>
      <c r="H157" s="22">
        <v>0</v>
      </c>
      <c r="I157" s="60">
        <v>0</v>
      </c>
      <c r="J157" s="22">
        <v>0</v>
      </c>
      <c r="K157" s="22">
        <v>0</v>
      </c>
      <c r="L157" s="22">
        <v>0</v>
      </c>
      <c r="M157" s="22">
        <v>0</v>
      </c>
      <c r="N157" s="22">
        <v>5000</v>
      </c>
      <c r="O157" s="774"/>
      <c r="P157" s="687">
        <v>0</v>
      </c>
      <c r="Q157" s="23">
        <v>0</v>
      </c>
      <c r="R157" s="483">
        <f t="shared" si="52"/>
        <v>0</v>
      </c>
      <c r="S157" s="366">
        <v>0</v>
      </c>
      <c r="T157" s="363">
        <v>0</v>
      </c>
      <c r="U157" s="366">
        <v>0</v>
      </c>
      <c r="V157" s="483">
        <f t="shared" si="53"/>
        <v>0</v>
      </c>
      <c r="W157" s="366">
        <v>0</v>
      </c>
      <c r="X157" s="363">
        <v>0</v>
      </c>
      <c r="Y157" s="366">
        <v>0</v>
      </c>
      <c r="Z157" s="483">
        <f t="shared" si="54"/>
        <v>0</v>
      </c>
      <c r="AA157" s="105">
        <v>0</v>
      </c>
      <c r="AB157" s="23">
        <f t="shared" si="55"/>
        <v>0</v>
      </c>
    </row>
    <row r="158" spans="1:28" ht="16.5" customHeight="1" thickBot="1">
      <c r="A158" s="1106"/>
      <c r="B158" s="107" t="s">
        <v>989</v>
      </c>
      <c r="C158" s="25" t="s">
        <v>515</v>
      </c>
      <c r="D158" s="25">
        <v>2</v>
      </c>
      <c r="E158" s="25" t="s">
        <v>479</v>
      </c>
      <c r="F158" s="61" t="s">
        <v>890</v>
      </c>
      <c r="G158" s="26">
        <v>0</v>
      </c>
      <c r="H158" s="22">
        <v>0</v>
      </c>
      <c r="I158" s="60">
        <v>0</v>
      </c>
      <c r="J158" s="22">
        <v>0</v>
      </c>
      <c r="K158" s="22">
        <v>0</v>
      </c>
      <c r="L158" s="22">
        <v>0</v>
      </c>
      <c r="M158" s="22">
        <v>0</v>
      </c>
      <c r="N158" s="22">
        <v>5000</v>
      </c>
      <c r="O158" s="774"/>
      <c r="P158" s="687">
        <v>0</v>
      </c>
      <c r="Q158" s="23">
        <v>0</v>
      </c>
      <c r="R158" s="483">
        <f t="shared" si="52"/>
        <v>0</v>
      </c>
      <c r="S158" s="366">
        <v>0</v>
      </c>
      <c r="T158" s="363">
        <v>0</v>
      </c>
      <c r="U158" s="366">
        <v>0</v>
      </c>
      <c r="V158" s="483">
        <f t="shared" si="53"/>
        <v>0</v>
      </c>
      <c r="W158" s="366">
        <v>0</v>
      </c>
      <c r="X158" s="363">
        <v>0</v>
      </c>
      <c r="Y158" s="366">
        <v>0</v>
      </c>
      <c r="Z158" s="483">
        <f t="shared" si="54"/>
        <v>0</v>
      </c>
      <c r="AA158" s="103">
        <v>0</v>
      </c>
      <c r="AB158" s="23">
        <f t="shared" si="55"/>
        <v>0</v>
      </c>
    </row>
    <row r="159" spans="1:28" ht="16.5" customHeight="1" thickBot="1">
      <c r="A159" s="1106"/>
      <c r="B159" s="107" t="s">
        <v>989</v>
      </c>
      <c r="C159" s="25" t="s">
        <v>515</v>
      </c>
      <c r="D159" s="25">
        <v>2</v>
      </c>
      <c r="E159" s="25" t="s">
        <v>481</v>
      </c>
      <c r="F159" s="61" t="s">
        <v>990</v>
      </c>
      <c r="G159" s="26">
        <v>0</v>
      </c>
      <c r="H159" s="22">
        <v>0</v>
      </c>
      <c r="I159" s="60">
        <v>0</v>
      </c>
      <c r="J159" s="22">
        <v>0</v>
      </c>
      <c r="K159" s="22">
        <v>0</v>
      </c>
      <c r="L159" s="22">
        <v>0</v>
      </c>
      <c r="M159" s="22">
        <v>0</v>
      </c>
      <c r="N159" s="22">
        <v>5000</v>
      </c>
      <c r="O159" s="774"/>
      <c r="P159" s="687">
        <v>0</v>
      </c>
      <c r="Q159" s="23">
        <v>0</v>
      </c>
      <c r="R159" s="483">
        <f>P159-Q159</f>
        <v>0</v>
      </c>
      <c r="S159" s="366">
        <v>0</v>
      </c>
      <c r="T159" s="363">
        <v>0</v>
      </c>
      <c r="U159" s="366">
        <v>0</v>
      </c>
      <c r="V159" s="483">
        <f>T159-U159</f>
        <v>0</v>
      </c>
      <c r="W159" s="366">
        <v>0</v>
      </c>
      <c r="X159" s="363">
        <v>0</v>
      </c>
      <c r="Y159" s="366">
        <v>0</v>
      </c>
      <c r="Z159" s="483">
        <f>X159-Y159</f>
        <v>0</v>
      </c>
      <c r="AA159" s="103">
        <v>0</v>
      </c>
      <c r="AB159" s="23">
        <f>P159+T159+X159</f>
        <v>0</v>
      </c>
    </row>
    <row r="160" spans="1:28" ht="16.5" customHeight="1" thickBot="1">
      <c r="A160" s="1106"/>
      <c r="B160" s="28" t="s">
        <v>989</v>
      </c>
      <c r="C160" s="28" t="s">
        <v>515</v>
      </c>
      <c r="D160" s="28">
        <v>2</v>
      </c>
      <c r="E160" s="29" t="s">
        <v>624</v>
      </c>
      <c r="F160" s="30" t="s">
        <v>625</v>
      </c>
      <c r="G160" s="15">
        <f aca="true" t="shared" si="56" ref="G160:AB160">SUM(G161:G168)</f>
        <v>1690000</v>
      </c>
      <c r="H160" s="15">
        <f t="shared" si="56"/>
        <v>682000</v>
      </c>
      <c r="I160" s="16">
        <f t="shared" si="56"/>
        <v>422000</v>
      </c>
      <c r="J160" s="15">
        <f>SUM(J161:J168)</f>
        <v>120000</v>
      </c>
      <c r="K160" s="15">
        <f>SUM(K161:K168)</f>
        <v>0</v>
      </c>
      <c r="L160" s="15">
        <f>SUM(L161:L168)</f>
        <v>0</v>
      </c>
      <c r="M160" s="15">
        <f>SUM(M161:M168)</f>
        <v>100000</v>
      </c>
      <c r="N160" s="15">
        <f>SUM(N161:N168)</f>
        <v>70000</v>
      </c>
      <c r="O160" s="539"/>
      <c r="P160" s="330">
        <f t="shared" si="56"/>
        <v>0</v>
      </c>
      <c r="Q160" s="331">
        <f t="shared" si="56"/>
        <v>0</v>
      </c>
      <c r="R160" s="462">
        <f t="shared" si="56"/>
        <v>0</v>
      </c>
      <c r="S160" s="15">
        <f>SUM(S161:S168)</f>
        <v>0</v>
      </c>
      <c r="T160" s="330">
        <f t="shared" si="56"/>
        <v>0</v>
      </c>
      <c r="U160" s="331">
        <f t="shared" si="56"/>
        <v>0</v>
      </c>
      <c r="V160" s="462">
        <f t="shared" si="56"/>
        <v>0</v>
      </c>
      <c r="W160" s="15">
        <f t="shared" si="56"/>
        <v>0</v>
      </c>
      <c r="X160" s="330">
        <f t="shared" si="56"/>
        <v>0</v>
      </c>
      <c r="Y160" s="331">
        <f t="shared" si="56"/>
        <v>0</v>
      </c>
      <c r="Z160" s="462">
        <f t="shared" si="56"/>
        <v>0</v>
      </c>
      <c r="AA160" s="15">
        <f t="shared" si="56"/>
        <v>0</v>
      </c>
      <c r="AB160" s="15">
        <f t="shared" si="56"/>
        <v>0</v>
      </c>
    </row>
    <row r="161" spans="1:28" ht="16.5" customHeight="1">
      <c r="A161" s="1106"/>
      <c r="B161" s="107" t="s">
        <v>989</v>
      </c>
      <c r="C161" s="25" t="s">
        <v>515</v>
      </c>
      <c r="D161" s="25">
        <v>2</v>
      </c>
      <c r="E161" s="25" t="s">
        <v>521</v>
      </c>
      <c r="F161" s="61" t="s">
        <v>522</v>
      </c>
      <c r="G161" s="26">
        <v>220000</v>
      </c>
      <c r="H161" s="22">
        <v>50000</v>
      </c>
      <c r="I161" s="60">
        <v>30000</v>
      </c>
      <c r="J161" s="22">
        <v>0</v>
      </c>
      <c r="K161" s="22">
        <v>0</v>
      </c>
      <c r="L161" s="22">
        <v>0</v>
      </c>
      <c r="M161" s="22">
        <v>0</v>
      </c>
      <c r="N161" s="22">
        <v>10000</v>
      </c>
      <c r="O161" s="774"/>
      <c r="P161" s="687">
        <v>0</v>
      </c>
      <c r="Q161" s="23">
        <v>0</v>
      </c>
      <c r="R161" s="483">
        <f aca="true" t="shared" si="57" ref="R161:R168">P161-Q161</f>
        <v>0</v>
      </c>
      <c r="S161" s="367">
        <v>0</v>
      </c>
      <c r="T161" s="363">
        <v>0</v>
      </c>
      <c r="U161" s="366">
        <v>0</v>
      </c>
      <c r="V161" s="483">
        <f aca="true" t="shared" si="58" ref="V161:V168">T161-U161</f>
        <v>0</v>
      </c>
      <c r="W161" s="367">
        <v>0</v>
      </c>
      <c r="X161" s="363">
        <v>0</v>
      </c>
      <c r="Y161" s="367">
        <v>0</v>
      </c>
      <c r="Z161" s="483">
        <f aca="true" t="shared" si="59" ref="Z161:Z168">X161-Y161</f>
        <v>0</v>
      </c>
      <c r="AA161" s="113">
        <v>0</v>
      </c>
      <c r="AB161" s="19">
        <f aca="true" t="shared" si="60" ref="AB161:AB168">P161+T161+X161</f>
        <v>0</v>
      </c>
    </row>
    <row r="162" spans="1:28" ht="16.5" customHeight="1">
      <c r="A162" s="1106"/>
      <c r="B162" s="107" t="s">
        <v>989</v>
      </c>
      <c r="C162" s="25" t="s">
        <v>515</v>
      </c>
      <c r="D162" s="25">
        <v>2</v>
      </c>
      <c r="E162" s="25" t="s">
        <v>891</v>
      </c>
      <c r="F162" s="61" t="s">
        <v>679</v>
      </c>
      <c r="G162" s="26">
        <v>0</v>
      </c>
      <c r="H162" s="22">
        <v>0</v>
      </c>
      <c r="I162" s="60">
        <v>0</v>
      </c>
      <c r="J162" s="22">
        <v>0</v>
      </c>
      <c r="K162" s="22">
        <v>0</v>
      </c>
      <c r="L162" s="22">
        <v>0</v>
      </c>
      <c r="M162" s="22">
        <v>0</v>
      </c>
      <c r="N162" s="22">
        <v>5000</v>
      </c>
      <c r="O162" s="774"/>
      <c r="P162" s="687">
        <v>0</v>
      </c>
      <c r="Q162" s="23">
        <v>0</v>
      </c>
      <c r="R162" s="483">
        <f>P162-Q162</f>
        <v>0</v>
      </c>
      <c r="S162" s="366">
        <v>0</v>
      </c>
      <c r="T162" s="363">
        <v>0</v>
      </c>
      <c r="U162" s="366">
        <v>0</v>
      </c>
      <c r="V162" s="483">
        <f>T162-U162</f>
        <v>0</v>
      </c>
      <c r="W162" s="366">
        <v>0</v>
      </c>
      <c r="X162" s="363">
        <v>0</v>
      </c>
      <c r="Y162" s="366">
        <v>0</v>
      </c>
      <c r="Z162" s="483">
        <f>X162-Y162</f>
        <v>0</v>
      </c>
      <c r="AA162" s="105">
        <v>0</v>
      </c>
      <c r="AB162" s="23">
        <f t="shared" si="60"/>
        <v>0</v>
      </c>
    </row>
    <row r="163" spans="1:28" ht="16.5" customHeight="1">
      <c r="A163" s="1106"/>
      <c r="B163" s="107" t="s">
        <v>989</v>
      </c>
      <c r="C163" s="25" t="s">
        <v>515</v>
      </c>
      <c r="D163" s="25">
        <v>2</v>
      </c>
      <c r="E163" s="25" t="s">
        <v>991</v>
      </c>
      <c r="F163" s="61" t="s">
        <v>992</v>
      </c>
      <c r="G163" s="26">
        <v>0</v>
      </c>
      <c r="H163" s="22">
        <v>0</v>
      </c>
      <c r="I163" s="60">
        <v>0</v>
      </c>
      <c r="J163" s="22">
        <v>0</v>
      </c>
      <c r="K163" s="22">
        <v>0</v>
      </c>
      <c r="L163" s="22">
        <v>0</v>
      </c>
      <c r="M163" s="22">
        <v>0</v>
      </c>
      <c r="N163" s="22">
        <v>10000</v>
      </c>
      <c r="O163" s="774"/>
      <c r="P163" s="687">
        <v>0</v>
      </c>
      <c r="Q163" s="23">
        <v>0</v>
      </c>
      <c r="R163" s="483">
        <f>P163-Q163</f>
        <v>0</v>
      </c>
      <c r="S163" s="366">
        <v>0</v>
      </c>
      <c r="T163" s="363">
        <v>0</v>
      </c>
      <c r="U163" s="366">
        <v>0</v>
      </c>
      <c r="V163" s="483">
        <f>T163-U163</f>
        <v>0</v>
      </c>
      <c r="W163" s="366">
        <v>0</v>
      </c>
      <c r="X163" s="363">
        <v>0</v>
      </c>
      <c r="Y163" s="366">
        <v>0</v>
      </c>
      <c r="Z163" s="483">
        <f>X163-Y163</f>
        <v>0</v>
      </c>
      <c r="AA163" s="105">
        <v>0</v>
      </c>
      <c r="AB163" s="23">
        <f>P163+T163+X163</f>
        <v>0</v>
      </c>
    </row>
    <row r="164" spans="1:28" ht="16.5" customHeight="1">
      <c r="A164" s="1106"/>
      <c r="B164" s="107" t="s">
        <v>989</v>
      </c>
      <c r="C164" s="25" t="s">
        <v>515</v>
      </c>
      <c r="D164" s="25">
        <v>2</v>
      </c>
      <c r="E164" s="25" t="s">
        <v>98</v>
      </c>
      <c r="F164" s="61" t="s">
        <v>99</v>
      </c>
      <c r="G164" s="26">
        <v>0</v>
      </c>
      <c r="H164" s="22">
        <v>0</v>
      </c>
      <c r="I164" s="60">
        <v>0</v>
      </c>
      <c r="J164" s="22">
        <v>0</v>
      </c>
      <c r="K164" s="22">
        <v>0</v>
      </c>
      <c r="L164" s="22">
        <v>0</v>
      </c>
      <c r="M164" s="22">
        <v>0</v>
      </c>
      <c r="N164" s="22">
        <v>0</v>
      </c>
      <c r="O164" s="774"/>
      <c r="P164" s="687">
        <v>0</v>
      </c>
      <c r="Q164" s="23">
        <v>0</v>
      </c>
      <c r="R164" s="483">
        <f t="shared" si="57"/>
        <v>0</v>
      </c>
      <c r="S164" s="366">
        <v>0</v>
      </c>
      <c r="T164" s="363">
        <v>0</v>
      </c>
      <c r="U164" s="366">
        <v>0</v>
      </c>
      <c r="V164" s="483">
        <f t="shared" si="58"/>
        <v>0</v>
      </c>
      <c r="W164" s="366">
        <v>0</v>
      </c>
      <c r="X164" s="363">
        <v>0</v>
      </c>
      <c r="Y164" s="366">
        <v>0</v>
      </c>
      <c r="Z164" s="483">
        <f t="shared" si="59"/>
        <v>0</v>
      </c>
      <c r="AA164" s="105">
        <v>0</v>
      </c>
      <c r="AB164" s="23">
        <f t="shared" si="60"/>
        <v>0</v>
      </c>
    </row>
    <row r="165" spans="1:28" ht="16.5" customHeight="1">
      <c r="A165" s="1106"/>
      <c r="B165" s="107" t="s">
        <v>989</v>
      </c>
      <c r="C165" s="25" t="s">
        <v>515</v>
      </c>
      <c r="D165" s="25">
        <v>2</v>
      </c>
      <c r="E165" s="25" t="s">
        <v>559</v>
      </c>
      <c r="F165" s="61" t="s">
        <v>560</v>
      </c>
      <c r="G165" s="26">
        <v>160000</v>
      </c>
      <c r="H165" s="22">
        <v>104000</v>
      </c>
      <c r="I165" s="60">
        <v>65000</v>
      </c>
      <c r="J165" s="22">
        <v>0</v>
      </c>
      <c r="K165" s="22">
        <v>0</v>
      </c>
      <c r="L165" s="22">
        <v>0</v>
      </c>
      <c r="M165" s="22">
        <v>50000</v>
      </c>
      <c r="N165" s="22">
        <v>5000</v>
      </c>
      <c r="O165" s="774"/>
      <c r="P165" s="687">
        <v>0</v>
      </c>
      <c r="Q165" s="23">
        <v>0</v>
      </c>
      <c r="R165" s="483">
        <f t="shared" si="57"/>
        <v>0</v>
      </c>
      <c r="S165" s="366">
        <v>0</v>
      </c>
      <c r="T165" s="363">
        <v>0</v>
      </c>
      <c r="U165" s="366">
        <v>0</v>
      </c>
      <c r="V165" s="483">
        <f t="shared" si="58"/>
        <v>0</v>
      </c>
      <c r="W165" s="366">
        <v>0</v>
      </c>
      <c r="X165" s="363">
        <v>0</v>
      </c>
      <c r="Y165" s="366">
        <v>0</v>
      </c>
      <c r="Z165" s="483">
        <f t="shared" si="59"/>
        <v>0</v>
      </c>
      <c r="AA165" s="105">
        <v>0</v>
      </c>
      <c r="AB165" s="23">
        <f t="shared" si="60"/>
        <v>0</v>
      </c>
    </row>
    <row r="166" spans="1:28" ht="16.5" customHeight="1">
      <c r="A166" s="1106"/>
      <c r="B166" s="107" t="s">
        <v>989</v>
      </c>
      <c r="C166" s="25" t="s">
        <v>515</v>
      </c>
      <c r="D166" s="25">
        <v>2</v>
      </c>
      <c r="E166" s="25" t="s">
        <v>523</v>
      </c>
      <c r="F166" s="61" t="s">
        <v>374</v>
      </c>
      <c r="G166" s="26">
        <v>990000</v>
      </c>
      <c r="H166" s="22">
        <v>414000</v>
      </c>
      <c r="I166" s="60">
        <v>255000</v>
      </c>
      <c r="J166" s="22">
        <v>120000</v>
      </c>
      <c r="K166" s="22">
        <v>0</v>
      </c>
      <c r="L166" s="22">
        <v>0</v>
      </c>
      <c r="M166" s="22">
        <v>0</v>
      </c>
      <c r="N166" s="22">
        <v>20000</v>
      </c>
      <c r="O166" s="774"/>
      <c r="P166" s="687">
        <v>0</v>
      </c>
      <c r="Q166" s="23">
        <v>0</v>
      </c>
      <c r="R166" s="483">
        <f t="shared" si="57"/>
        <v>0</v>
      </c>
      <c r="S166" s="366">
        <v>0</v>
      </c>
      <c r="T166" s="363">
        <v>0</v>
      </c>
      <c r="U166" s="366">
        <v>0</v>
      </c>
      <c r="V166" s="483">
        <f t="shared" si="58"/>
        <v>0</v>
      </c>
      <c r="W166" s="366">
        <v>0</v>
      </c>
      <c r="X166" s="363">
        <v>0</v>
      </c>
      <c r="Y166" s="366">
        <v>0</v>
      </c>
      <c r="Z166" s="483">
        <f t="shared" si="59"/>
        <v>0</v>
      </c>
      <c r="AA166" s="105">
        <v>0</v>
      </c>
      <c r="AB166" s="23">
        <f t="shared" si="60"/>
        <v>0</v>
      </c>
    </row>
    <row r="167" spans="1:28" ht="16.5" customHeight="1">
      <c r="A167" s="1106"/>
      <c r="B167" s="107" t="s">
        <v>989</v>
      </c>
      <c r="C167" s="25" t="s">
        <v>515</v>
      </c>
      <c r="D167" s="25">
        <v>2</v>
      </c>
      <c r="E167" s="25" t="s">
        <v>565</v>
      </c>
      <c r="F167" s="61" t="s">
        <v>595</v>
      </c>
      <c r="G167" s="26">
        <v>0</v>
      </c>
      <c r="H167" s="22">
        <v>10000</v>
      </c>
      <c r="I167" s="60">
        <v>7000</v>
      </c>
      <c r="J167" s="22">
        <v>0</v>
      </c>
      <c r="K167" s="22">
        <v>0</v>
      </c>
      <c r="L167" s="22">
        <v>0</v>
      </c>
      <c r="M167" s="22">
        <v>0</v>
      </c>
      <c r="N167" s="22">
        <v>10000</v>
      </c>
      <c r="O167" s="774"/>
      <c r="P167" s="687">
        <v>0</v>
      </c>
      <c r="Q167" s="23">
        <v>0</v>
      </c>
      <c r="R167" s="483">
        <f t="shared" si="57"/>
        <v>0</v>
      </c>
      <c r="S167" s="366">
        <v>0</v>
      </c>
      <c r="T167" s="363">
        <v>0</v>
      </c>
      <c r="U167" s="366">
        <v>0</v>
      </c>
      <c r="V167" s="483">
        <f t="shared" si="58"/>
        <v>0</v>
      </c>
      <c r="W167" s="366">
        <v>0</v>
      </c>
      <c r="X167" s="363">
        <v>0</v>
      </c>
      <c r="Y167" s="366">
        <v>0</v>
      </c>
      <c r="Z167" s="483">
        <f t="shared" si="59"/>
        <v>0</v>
      </c>
      <c r="AA167" s="105">
        <v>0</v>
      </c>
      <c r="AB167" s="23">
        <f t="shared" si="60"/>
        <v>0</v>
      </c>
    </row>
    <row r="168" spans="1:28" ht="16.5" customHeight="1" thickBot="1">
      <c r="A168" s="1106"/>
      <c r="B168" s="107" t="s">
        <v>989</v>
      </c>
      <c r="C168" s="25" t="s">
        <v>515</v>
      </c>
      <c r="D168" s="25">
        <v>2</v>
      </c>
      <c r="E168" s="25" t="s">
        <v>567</v>
      </c>
      <c r="F168" s="61" t="s">
        <v>568</v>
      </c>
      <c r="G168" s="26">
        <v>320000</v>
      </c>
      <c r="H168" s="22">
        <v>104000</v>
      </c>
      <c r="I168" s="60">
        <v>65000</v>
      </c>
      <c r="J168" s="22">
        <v>0</v>
      </c>
      <c r="K168" s="22">
        <v>0</v>
      </c>
      <c r="L168" s="22">
        <v>0</v>
      </c>
      <c r="M168" s="22">
        <v>50000</v>
      </c>
      <c r="N168" s="22">
        <v>10000</v>
      </c>
      <c r="O168" s="774"/>
      <c r="P168" s="687">
        <v>0</v>
      </c>
      <c r="Q168" s="23">
        <v>0</v>
      </c>
      <c r="R168" s="483">
        <f t="shared" si="57"/>
        <v>0</v>
      </c>
      <c r="S168" s="367">
        <v>0</v>
      </c>
      <c r="T168" s="363">
        <v>0</v>
      </c>
      <c r="U168" s="366">
        <v>0</v>
      </c>
      <c r="V168" s="483">
        <f t="shared" si="58"/>
        <v>0</v>
      </c>
      <c r="W168" s="367">
        <v>0</v>
      </c>
      <c r="X168" s="363">
        <v>0</v>
      </c>
      <c r="Y168" s="367">
        <v>0</v>
      </c>
      <c r="Z168" s="483">
        <f t="shared" si="59"/>
        <v>0</v>
      </c>
      <c r="AA168" s="109">
        <v>0</v>
      </c>
      <c r="AB168" s="23">
        <f t="shared" si="60"/>
        <v>0</v>
      </c>
    </row>
    <row r="169" spans="1:28" ht="16.5" customHeight="1" thickBot="1">
      <c r="A169" s="1106"/>
      <c r="B169" s="28" t="s">
        <v>989</v>
      </c>
      <c r="C169" s="28" t="s">
        <v>515</v>
      </c>
      <c r="D169" s="28">
        <v>2</v>
      </c>
      <c r="E169" s="29" t="s">
        <v>2</v>
      </c>
      <c r="F169" s="30" t="s">
        <v>3</v>
      </c>
      <c r="G169" s="15">
        <f>SUM(G170:G174)</f>
        <v>60000</v>
      </c>
      <c r="H169" s="15">
        <f aca="true" t="shared" si="61" ref="H169:AB169">SUM(H170:H174)</f>
        <v>114000</v>
      </c>
      <c r="I169" s="15">
        <f t="shared" si="61"/>
        <v>70000</v>
      </c>
      <c r="J169" s="15">
        <f t="shared" si="61"/>
        <v>0</v>
      </c>
      <c r="K169" s="15">
        <f t="shared" si="61"/>
        <v>0</v>
      </c>
      <c r="L169" s="15">
        <f t="shared" si="61"/>
        <v>100000</v>
      </c>
      <c r="M169" s="15">
        <f t="shared" si="61"/>
        <v>20000</v>
      </c>
      <c r="N169" s="15">
        <f t="shared" si="61"/>
        <v>80000</v>
      </c>
      <c r="O169" s="15"/>
      <c r="P169" s="15">
        <f t="shared" si="61"/>
        <v>0</v>
      </c>
      <c r="Q169" s="15">
        <f t="shared" si="61"/>
        <v>0</v>
      </c>
      <c r="R169" s="15">
        <f t="shared" si="61"/>
        <v>0</v>
      </c>
      <c r="S169" s="15">
        <f t="shared" si="61"/>
        <v>0</v>
      </c>
      <c r="T169" s="15">
        <f t="shared" si="61"/>
        <v>0</v>
      </c>
      <c r="U169" s="15">
        <f t="shared" si="61"/>
        <v>0</v>
      </c>
      <c r="V169" s="15">
        <f t="shared" si="61"/>
        <v>0</v>
      </c>
      <c r="W169" s="15">
        <f t="shared" si="61"/>
        <v>0</v>
      </c>
      <c r="X169" s="15">
        <f t="shared" si="61"/>
        <v>0</v>
      </c>
      <c r="Y169" s="15">
        <f t="shared" si="61"/>
        <v>0</v>
      </c>
      <c r="Z169" s="15">
        <f t="shared" si="61"/>
        <v>0</v>
      </c>
      <c r="AA169" s="15">
        <f t="shared" si="61"/>
        <v>0</v>
      </c>
      <c r="AB169" s="15">
        <f t="shared" si="61"/>
        <v>0</v>
      </c>
    </row>
    <row r="170" spans="1:28" ht="16.5" customHeight="1" thickBot="1">
      <c r="A170" s="1106"/>
      <c r="B170" s="107" t="s">
        <v>989</v>
      </c>
      <c r="C170" s="21" t="s">
        <v>515</v>
      </c>
      <c r="D170" s="21">
        <v>2</v>
      </c>
      <c r="E170" s="21" t="s">
        <v>571</v>
      </c>
      <c r="F170" s="58" t="s">
        <v>596</v>
      </c>
      <c r="G170" s="26">
        <v>35000</v>
      </c>
      <c r="H170" s="22">
        <v>62000</v>
      </c>
      <c r="I170" s="60">
        <v>38000</v>
      </c>
      <c r="J170" s="22">
        <v>0</v>
      </c>
      <c r="K170" s="22">
        <v>0</v>
      </c>
      <c r="L170" s="22">
        <v>100000</v>
      </c>
      <c r="M170" s="22">
        <v>20000</v>
      </c>
      <c r="N170" s="22">
        <v>25000</v>
      </c>
      <c r="O170" s="774"/>
      <c r="P170" s="687">
        <v>0</v>
      </c>
      <c r="Q170" s="23">
        <v>0</v>
      </c>
      <c r="R170" s="483">
        <f>P170-Q170</f>
        <v>0</v>
      </c>
      <c r="S170" s="366">
        <v>0</v>
      </c>
      <c r="T170" s="363">
        <v>0</v>
      </c>
      <c r="U170" s="366">
        <v>0</v>
      </c>
      <c r="V170" s="483">
        <f>T170-U170</f>
        <v>0</v>
      </c>
      <c r="W170" s="366">
        <v>0</v>
      </c>
      <c r="X170" s="363">
        <v>0</v>
      </c>
      <c r="Y170" s="366">
        <v>0</v>
      </c>
      <c r="Z170" s="483">
        <f>X170-Y170</f>
        <v>0</v>
      </c>
      <c r="AA170" s="99">
        <v>0</v>
      </c>
      <c r="AB170" s="19">
        <f>P170+T170+X170</f>
        <v>0</v>
      </c>
    </row>
    <row r="171" spans="1:28" ht="16.5" customHeight="1">
      <c r="A171" s="1106"/>
      <c r="B171" s="107" t="s">
        <v>989</v>
      </c>
      <c r="C171" s="21" t="s">
        <v>515</v>
      </c>
      <c r="D171" s="21">
        <v>2</v>
      </c>
      <c r="E171" s="21" t="s">
        <v>993</v>
      </c>
      <c r="F171" s="58" t="s">
        <v>994</v>
      </c>
      <c r="G171" s="26">
        <v>0</v>
      </c>
      <c r="H171" s="22">
        <v>0</v>
      </c>
      <c r="I171" s="60">
        <v>0</v>
      </c>
      <c r="J171" s="22">
        <v>0</v>
      </c>
      <c r="K171" s="22">
        <v>0</v>
      </c>
      <c r="L171" s="22">
        <v>0</v>
      </c>
      <c r="M171" s="22">
        <v>0</v>
      </c>
      <c r="N171" s="22">
        <v>25000</v>
      </c>
      <c r="O171" s="774"/>
      <c r="P171" s="687">
        <v>0</v>
      </c>
      <c r="Q171" s="23">
        <v>0</v>
      </c>
      <c r="R171" s="483">
        <f>P171-Q171</f>
        <v>0</v>
      </c>
      <c r="S171" s="366">
        <v>0</v>
      </c>
      <c r="T171" s="363">
        <v>0</v>
      </c>
      <c r="U171" s="366">
        <v>0</v>
      </c>
      <c r="V171" s="483">
        <f>T171-U171</f>
        <v>0</v>
      </c>
      <c r="W171" s="366">
        <v>0</v>
      </c>
      <c r="X171" s="363">
        <v>0</v>
      </c>
      <c r="Y171" s="366">
        <v>0</v>
      </c>
      <c r="Z171" s="483">
        <f>X171-Y171</f>
        <v>0</v>
      </c>
      <c r="AA171" s="99">
        <v>0</v>
      </c>
      <c r="AB171" s="19">
        <f>P171+T171+X171</f>
        <v>0</v>
      </c>
    </row>
    <row r="172" spans="1:28" ht="16.5" customHeight="1">
      <c r="A172" s="1106"/>
      <c r="B172" s="107" t="s">
        <v>989</v>
      </c>
      <c r="C172" s="25" t="s">
        <v>515</v>
      </c>
      <c r="D172" s="25">
        <v>2</v>
      </c>
      <c r="E172" s="25" t="s">
        <v>426</v>
      </c>
      <c r="F172" s="61" t="s">
        <v>427</v>
      </c>
      <c r="G172" s="26">
        <v>0</v>
      </c>
      <c r="H172" s="22">
        <v>21000</v>
      </c>
      <c r="I172" s="60">
        <v>13000</v>
      </c>
      <c r="J172" s="22">
        <v>0</v>
      </c>
      <c r="K172" s="22">
        <v>0</v>
      </c>
      <c r="L172" s="22">
        <v>0</v>
      </c>
      <c r="M172" s="22">
        <v>0</v>
      </c>
      <c r="N172" s="22">
        <v>10000</v>
      </c>
      <c r="O172" s="774"/>
      <c r="P172" s="687">
        <v>0</v>
      </c>
      <c r="Q172" s="23">
        <v>0</v>
      </c>
      <c r="R172" s="483">
        <f>P172-Q172</f>
        <v>0</v>
      </c>
      <c r="S172" s="367">
        <v>0</v>
      </c>
      <c r="T172" s="363">
        <v>0</v>
      </c>
      <c r="U172" s="366">
        <v>0</v>
      </c>
      <c r="V172" s="483">
        <f>T172-U172</f>
        <v>0</v>
      </c>
      <c r="W172" s="367">
        <v>0</v>
      </c>
      <c r="X172" s="363">
        <v>0</v>
      </c>
      <c r="Y172" s="367">
        <v>0</v>
      </c>
      <c r="Z172" s="483">
        <f>X172-Y172</f>
        <v>0</v>
      </c>
      <c r="AA172" s="22">
        <v>0</v>
      </c>
      <c r="AB172" s="23">
        <f>P172+T172+X172</f>
        <v>0</v>
      </c>
    </row>
    <row r="173" spans="1:28" ht="16.5" customHeight="1" thickBot="1">
      <c r="A173" s="1106"/>
      <c r="B173" s="107" t="s">
        <v>989</v>
      </c>
      <c r="C173" s="25" t="s">
        <v>515</v>
      </c>
      <c r="D173" s="25">
        <v>2</v>
      </c>
      <c r="E173" s="25" t="s">
        <v>597</v>
      </c>
      <c r="F173" s="61" t="s">
        <v>598</v>
      </c>
      <c r="G173" s="26">
        <v>25000</v>
      </c>
      <c r="H173" s="22">
        <v>31000</v>
      </c>
      <c r="I173" s="60">
        <v>19000</v>
      </c>
      <c r="J173" s="22">
        <v>0</v>
      </c>
      <c r="K173" s="22">
        <v>0</v>
      </c>
      <c r="L173" s="22">
        <v>0</v>
      </c>
      <c r="M173" s="22">
        <v>0</v>
      </c>
      <c r="N173" s="22">
        <v>10000</v>
      </c>
      <c r="O173" s="774"/>
      <c r="P173" s="687">
        <v>0</v>
      </c>
      <c r="Q173" s="23">
        <v>0</v>
      </c>
      <c r="R173" s="483">
        <f>P173-Q173</f>
        <v>0</v>
      </c>
      <c r="S173" s="366">
        <v>0</v>
      </c>
      <c r="T173" s="363">
        <v>0</v>
      </c>
      <c r="U173" s="366">
        <v>0</v>
      </c>
      <c r="V173" s="483">
        <f>T173-U173</f>
        <v>0</v>
      </c>
      <c r="W173" s="366">
        <v>0</v>
      </c>
      <c r="X173" s="363">
        <v>0</v>
      </c>
      <c r="Y173" s="366">
        <v>0</v>
      </c>
      <c r="Z173" s="483">
        <f>X173-Y173</f>
        <v>0</v>
      </c>
      <c r="AA173" s="103">
        <v>0</v>
      </c>
      <c r="AB173" s="23">
        <f>P173+T173+X173</f>
        <v>0</v>
      </c>
    </row>
    <row r="174" spans="1:28" ht="16.5" customHeight="1" thickBot="1">
      <c r="A174" s="1106"/>
      <c r="B174" s="107" t="s">
        <v>989</v>
      </c>
      <c r="C174" s="25" t="s">
        <v>515</v>
      </c>
      <c r="D174" s="25">
        <v>2</v>
      </c>
      <c r="E174" s="25" t="s">
        <v>995</v>
      </c>
      <c r="F174" s="61" t="s">
        <v>996</v>
      </c>
      <c r="G174" s="26">
        <v>0</v>
      </c>
      <c r="H174" s="22">
        <v>0</v>
      </c>
      <c r="I174" s="60">
        <v>0</v>
      </c>
      <c r="J174" s="22">
        <v>0</v>
      </c>
      <c r="K174" s="22">
        <v>0</v>
      </c>
      <c r="L174" s="22">
        <v>0</v>
      </c>
      <c r="M174" s="22">
        <v>0</v>
      </c>
      <c r="N174" s="22">
        <v>10000</v>
      </c>
      <c r="O174" s="774"/>
      <c r="P174" s="687">
        <v>0</v>
      </c>
      <c r="Q174" s="23">
        <v>0</v>
      </c>
      <c r="R174" s="483">
        <f>P174-Q174</f>
        <v>0</v>
      </c>
      <c r="S174" s="366">
        <v>0</v>
      </c>
      <c r="T174" s="363">
        <v>0</v>
      </c>
      <c r="U174" s="366">
        <v>0</v>
      </c>
      <c r="V174" s="483">
        <f>T174-U174</f>
        <v>0</v>
      </c>
      <c r="W174" s="366">
        <v>0</v>
      </c>
      <c r="X174" s="363">
        <v>0</v>
      </c>
      <c r="Y174" s="366">
        <v>0</v>
      </c>
      <c r="Z174" s="483">
        <f>X174-Y174</f>
        <v>0</v>
      </c>
      <c r="AA174" s="103">
        <v>0</v>
      </c>
      <c r="AB174" s="23">
        <f>P174+T174+X174</f>
        <v>0</v>
      </c>
    </row>
    <row r="175" spans="1:28" ht="16.5" customHeight="1" thickBot="1">
      <c r="A175" s="1106"/>
      <c r="B175" s="28" t="s">
        <v>989</v>
      </c>
      <c r="C175" s="28" t="s">
        <v>515</v>
      </c>
      <c r="D175" s="28">
        <v>2</v>
      </c>
      <c r="E175" s="29" t="s">
        <v>7</v>
      </c>
      <c r="F175" s="30" t="s">
        <v>8</v>
      </c>
      <c r="G175" s="15">
        <f aca="true" t="shared" si="62" ref="G175:AB175">SUM(G176:G177)</f>
        <v>0</v>
      </c>
      <c r="H175" s="15">
        <f t="shared" si="62"/>
        <v>0</v>
      </c>
      <c r="I175" s="16">
        <f t="shared" si="62"/>
        <v>0</v>
      </c>
      <c r="J175" s="15">
        <f t="shared" si="62"/>
        <v>0</v>
      </c>
      <c r="K175" s="15">
        <f>SUM(K176:K177)</f>
        <v>0</v>
      </c>
      <c r="L175" s="15">
        <f>SUM(L176:L177)</f>
        <v>0</v>
      </c>
      <c r="M175" s="15">
        <f>SUM(M176:M177)</f>
        <v>2300000</v>
      </c>
      <c r="N175" s="15">
        <f>SUM(N176:N177)</f>
        <v>2864000</v>
      </c>
      <c r="O175" s="539"/>
      <c r="P175" s="330">
        <f t="shared" si="62"/>
        <v>0</v>
      </c>
      <c r="Q175" s="331">
        <f t="shared" si="62"/>
        <v>0</v>
      </c>
      <c r="R175" s="462">
        <f t="shared" si="62"/>
        <v>0</v>
      </c>
      <c r="S175" s="15">
        <f t="shared" si="62"/>
        <v>0</v>
      </c>
      <c r="T175" s="330">
        <f t="shared" si="62"/>
        <v>0</v>
      </c>
      <c r="U175" s="331">
        <f t="shared" si="62"/>
        <v>0</v>
      </c>
      <c r="V175" s="462">
        <f t="shared" si="62"/>
        <v>0</v>
      </c>
      <c r="W175" s="15">
        <f t="shared" si="62"/>
        <v>0</v>
      </c>
      <c r="X175" s="330">
        <f t="shared" si="62"/>
        <v>0</v>
      </c>
      <c r="Y175" s="331">
        <f t="shared" si="62"/>
        <v>0</v>
      </c>
      <c r="Z175" s="462">
        <f t="shared" si="62"/>
        <v>0</v>
      </c>
      <c r="AA175" s="15">
        <f t="shared" si="62"/>
        <v>0</v>
      </c>
      <c r="AB175" s="15">
        <f t="shared" si="62"/>
        <v>0</v>
      </c>
    </row>
    <row r="176" spans="1:28" ht="16.5" customHeight="1" thickBot="1">
      <c r="A176" s="1106"/>
      <c r="B176" s="107" t="s">
        <v>989</v>
      </c>
      <c r="C176" s="21" t="s">
        <v>515</v>
      </c>
      <c r="D176" s="21">
        <v>2</v>
      </c>
      <c r="E176" s="21" t="s">
        <v>504</v>
      </c>
      <c r="F176" s="58" t="s">
        <v>522</v>
      </c>
      <c r="G176" s="26">
        <v>0</v>
      </c>
      <c r="H176" s="22">
        <v>0</v>
      </c>
      <c r="I176" s="60">
        <v>0</v>
      </c>
      <c r="J176" s="22">
        <v>0</v>
      </c>
      <c r="K176" s="22">
        <v>0</v>
      </c>
      <c r="L176" s="22">
        <v>0</v>
      </c>
      <c r="M176" s="22">
        <v>0</v>
      </c>
      <c r="N176" s="22">
        <v>10000</v>
      </c>
      <c r="O176" s="774"/>
      <c r="P176" s="687">
        <v>0</v>
      </c>
      <c r="Q176" s="23">
        <v>0</v>
      </c>
      <c r="R176" s="483">
        <f>P176-Q176</f>
        <v>0</v>
      </c>
      <c r="S176" s="22">
        <v>0</v>
      </c>
      <c r="T176" s="364">
        <v>0</v>
      </c>
      <c r="U176" s="364">
        <v>0</v>
      </c>
      <c r="V176" s="483">
        <f>T176-U176</f>
        <v>0</v>
      </c>
      <c r="W176" s="105">
        <v>0</v>
      </c>
      <c r="X176" s="364">
        <v>0</v>
      </c>
      <c r="Y176" s="632">
        <v>0</v>
      </c>
      <c r="Z176" s="483">
        <f>X176-Y176</f>
        <v>0</v>
      </c>
      <c r="AA176" s="22">
        <v>0</v>
      </c>
      <c r="AB176" s="19">
        <f>P176+T176+X176</f>
        <v>0</v>
      </c>
    </row>
    <row r="177" spans="1:28" ht="16.5" customHeight="1" thickBot="1">
      <c r="A177" s="1106"/>
      <c r="B177" s="107" t="s">
        <v>989</v>
      </c>
      <c r="C177" s="25" t="s">
        <v>515</v>
      </c>
      <c r="D177" s="25">
        <v>2</v>
      </c>
      <c r="E177" s="25" t="s">
        <v>500</v>
      </c>
      <c r="F177" s="61" t="s">
        <v>537</v>
      </c>
      <c r="G177" s="26">
        <v>0</v>
      </c>
      <c r="H177" s="22">
        <v>0</v>
      </c>
      <c r="I177" s="60">
        <v>0</v>
      </c>
      <c r="J177" s="22">
        <v>0</v>
      </c>
      <c r="K177" s="22">
        <v>0</v>
      </c>
      <c r="L177" s="22">
        <v>0</v>
      </c>
      <c r="M177" s="22">
        <v>2300000</v>
      </c>
      <c r="N177" s="22">
        <v>2854000</v>
      </c>
      <c r="O177" s="774"/>
      <c r="P177" s="687">
        <v>0</v>
      </c>
      <c r="Q177" s="23">
        <v>0</v>
      </c>
      <c r="R177" s="483">
        <f>P177-Q177</f>
        <v>0</v>
      </c>
      <c r="S177" s="22">
        <v>0</v>
      </c>
      <c r="T177" s="364">
        <v>0</v>
      </c>
      <c r="U177" s="364">
        <v>0</v>
      </c>
      <c r="V177" s="483">
        <f>T177-U177</f>
        <v>0</v>
      </c>
      <c r="W177" s="366">
        <v>0</v>
      </c>
      <c r="X177" s="365">
        <v>0</v>
      </c>
      <c r="Y177" s="632">
        <v>0</v>
      </c>
      <c r="Z177" s="483">
        <f>X177-Y177</f>
        <v>0</v>
      </c>
      <c r="AA177" s="22">
        <v>0</v>
      </c>
      <c r="AB177" s="23">
        <f>P177+T177+X177</f>
        <v>0</v>
      </c>
    </row>
    <row r="178" spans="1:28" ht="16.5" customHeight="1" thickBot="1">
      <c r="A178" s="1106"/>
      <c r="B178" s="28" t="s">
        <v>989</v>
      </c>
      <c r="C178" s="28" t="s">
        <v>515</v>
      </c>
      <c r="D178" s="28">
        <v>2</v>
      </c>
      <c r="E178" s="29" t="s">
        <v>48</v>
      </c>
      <c r="F178" s="30" t="s">
        <v>49</v>
      </c>
      <c r="G178" s="15">
        <f aca="true" t="shared" si="63" ref="G178:AB178">SUM(G179:G181)</f>
        <v>148000</v>
      </c>
      <c r="H178" s="15">
        <f t="shared" si="63"/>
        <v>186000</v>
      </c>
      <c r="I178" s="16">
        <f t="shared" si="63"/>
        <v>111000</v>
      </c>
      <c r="J178" s="15">
        <f>SUM(J179:J181)</f>
        <v>165000</v>
      </c>
      <c r="K178" s="15">
        <f>SUM(K179:K181)</f>
        <v>0</v>
      </c>
      <c r="L178" s="15">
        <f>SUM(L179:L181)</f>
        <v>220000</v>
      </c>
      <c r="M178" s="15">
        <f>SUM(M179:M181)</f>
        <v>200000</v>
      </c>
      <c r="N178" s="15">
        <f>SUM(N179:N181)</f>
        <v>140000</v>
      </c>
      <c r="O178" s="539"/>
      <c r="P178" s="330">
        <f t="shared" si="63"/>
        <v>0</v>
      </c>
      <c r="Q178" s="331">
        <f t="shared" si="63"/>
        <v>0</v>
      </c>
      <c r="R178" s="462">
        <f t="shared" si="63"/>
        <v>0</v>
      </c>
      <c r="S178" s="15">
        <f>SUM(S179:S181)</f>
        <v>0</v>
      </c>
      <c r="T178" s="330">
        <f t="shared" si="63"/>
        <v>0</v>
      </c>
      <c r="U178" s="331">
        <f t="shared" si="63"/>
        <v>0</v>
      </c>
      <c r="V178" s="462">
        <f t="shared" si="63"/>
        <v>0</v>
      </c>
      <c r="W178" s="15">
        <f t="shared" si="63"/>
        <v>0</v>
      </c>
      <c r="X178" s="330">
        <f t="shared" si="63"/>
        <v>0</v>
      </c>
      <c r="Y178" s="331">
        <f t="shared" si="63"/>
        <v>0</v>
      </c>
      <c r="Z178" s="462">
        <f t="shared" si="63"/>
        <v>0</v>
      </c>
      <c r="AA178" s="15">
        <f t="shared" si="63"/>
        <v>0</v>
      </c>
      <c r="AB178" s="15">
        <f t="shared" si="63"/>
        <v>0</v>
      </c>
    </row>
    <row r="179" spans="1:28" ht="16.5" customHeight="1">
      <c r="A179" s="1106"/>
      <c r="B179" s="107" t="s">
        <v>989</v>
      </c>
      <c r="C179" s="21" t="s">
        <v>515</v>
      </c>
      <c r="D179" s="21">
        <v>2</v>
      </c>
      <c r="E179" s="21" t="s">
        <v>599</v>
      </c>
      <c r="F179" s="58" t="s">
        <v>600</v>
      </c>
      <c r="G179" s="26">
        <v>28000</v>
      </c>
      <c r="H179" s="113">
        <v>52000</v>
      </c>
      <c r="I179" s="113">
        <v>33000</v>
      </c>
      <c r="J179" s="113">
        <v>40000</v>
      </c>
      <c r="K179" s="113">
        <v>0</v>
      </c>
      <c r="L179" s="113">
        <v>25000</v>
      </c>
      <c r="M179" s="113">
        <v>25000</v>
      </c>
      <c r="N179" s="113">
        <v>20000</v>
      </c>
      <c r="O179" s="774"/>
      <c r="P179" s="687">
        <v>0</v>
      </c>
      <c r="Q179" s="23">
        <v>0</v>
      </c>
      <c r="R179" s="484">
        <f>P179-Q179</f>
        <v>0</v>
      </c>
      <c r="S179" s="113">
        <v>0</v>
      </c>
      <c r="T179" s="364">
        <v>0</v>
      </c>
      <c r="U179" s="364">
        <v>0</v>
      </c>
      <c r="V179" s="570">
        <f>T179-U179</f>
        <v>0</v>
      </c>
      <c r="W179" s="569">
        <v>0</v>
      </c>
      <c r="X179" s="364">
        <v>0</v>
      </c>
      <c r="Y179" s="569">
        <v>0</v>
      </c>
      <c r="Z179" s="570">
        <f>X179-Y179</f>
        <v>0</v>
      </c>
      <c r="AA179" s="99">
        <v>0</v>
      </c>
      <c r="AB179" s="19">
        <f>P179+T179+X179</f>
        <v>0</v>
      </c>
    </row>
    <row r="180" spans="1:28" ht="16.5" customHeight="1">
      <c r="A180" s="1106"/>
      <c r="B180" s="107" t="s">
        <v>989</v>
      </c>
      <c r="C180" s="25" t="s">
        <v>515</v>
      </c>
      <c r="D180" s="25">
        <v>2</v>
      </c>
      <c r="E180" s="25" t="s">
        <v>601</v>
      </c>
      <c r="F180" s="61" t="s">
        <v>602</v>
      </c>
      <c r="G180" s="26">
        <v>60000</v>
      </c>
      <c r="H180" s="22">
        <v>72000</v>
      </c>
      <c r="I180" s="22">
        <v>45000</v>
      </c>
      <c r="J180" s="22">
        <v>40000</v>
      </c>
      <c r="K180" s="22">
        <v>0</v>
      </c>
      <c r="L180" s="22">
        <v>25000</v>
      </c>
      <c r="M180" s="22">
        <v>45000</v>
      </c>
      <c r="N180" s="22">
        <v>20000</v>
      </c>
      <c r="O180" s="774"/>
      <c r="P180" s="687">
        <v>0</v>
      </c>
      <c r="Q180" s="23">
        <v>0</v>
      </c>
      <c r="R180" s="483">
        <f>P180-Q180</f>
        <v>0</v>
      </c>
      <c r="S180" s="22">
        <v>0</v>
      </c>
      <c r="T180" s="363">
        <v>0</v>
      </c>
      <c r="U180" s="366">
        <v>0</v>
      </c>
      <c r="V180" s="571">
        <f>T180-U180</f>
        <v>0</v>
      </c>
      <c r="W180" s="366">
        <v>0</v>
      </c>
      <c r="X180" s="363">
        <v>0</v>
      </c>
      <c r="Y180" s="366">
        <v>0</v>
      </c>
      <c r="Z180" s="571">
        <f>X180-Y180</f>
        <v>0</v>
      </c>
      <c r="AA180" s="105">
        <v>0</v>
      </c>
      <c r="AB180" s="23">
        <f>P180+T180+X180</f>
        <v>0</v>
      </c>
    </row>
    <row r="181" spans="1:28" ht="16.5" customHeight="1" thickBot="1">
      <c r="A181" s="1078"/>
      <c r="B181" s="108" t="s">
        <v>989</v>
      </c>
      <c r="C181" s="63" t="s">
        <v>515</v>
      </c>
      <c r="D181" s="63">
        <v>2</v>
      </c>
      <c r="E181" s="63" t="s">
        <v>603</v>
      </c>
      <c r="F181" s="64" t="s">
        <v>604</v>
      </c>
      <c r="G181" s="36">
        <v>60000</v>
      </c>
      <c r="H181" s="109">
        <v>62000</v>
      </c>
      <c r="I181" s="109">
        <v>33000</v>
      </c>
      <c r="J181" s="109">
        <v>85000</v>
      </c>
      <c r="K181" s="109">
        <v>0</v>
      </c>
      <c r="L181" s="109">
        <v>170000</v>
      </c>
      <c r="M181" s="109">
        <v>130000</v>
      </c>
      <c r="N181" s="109">
        <v>100000</v>
      </c>
      <c r="O181" s="775"/>
      <c r="P181" s="687">
        <v>0</v>
      </c>
      <c r="Q181" s="23">
        <v>0</v>
      </c>
      <c r="R181" s="485">
        <f>P181-Q181</f>
        <v>0</v>
      </c>
      <c r="S181" s="109">
        <v>0</v>
      </c>
      <c r="T181" s="365">
        <v>0</v>
      </c>
      <c r="U181" s="366">
        <v>0</v>
      </c>
      <c r="V181" s="572">
        <f>T181-U181</f>
        <v>0</v>
      </c>
      <c r="W181" s="361">
        <v>0</v>
      </c>
      <c r="X181" s="365">
        <v>0</v>
      </c>
      <c r="Y181" s="361">
        <v>0</v>
      </c>
      <c r="Z181" s="572">
        <f>X181-Y181</f>
        <v>0</v>
      </c>
      <c r="AA181" s="103">
        <v>0</v>
      </c>
      <c r="AB181" s="37">
        <f>P181+T181+X181</f>
        <v>0</v>
      </c>
    </row>
    <row r="182" spans="1:28" ht="9.75" customHeight="1" thickBot="1">
      <c r="A182" s="40"/>
      <c r="B182" s="41"/>
      <c r="C182" s="41"/>
      <c r="D182" s="41"/>
      <c r="E182" s="41"/>
      <c r="F182" s="41"/>
      <c r="G182" s="42"/>
      <c r="H182" s="42"/>
      <c r="I182" s="42"/>
      <c r="J182" s="42"/>
      <c r="K182" s="42"/>
      <c r="L182" s="42"/>
      <c r="M182" s="42"/>
      <c r="N182" s="42"/>
      <c r="O182" s="42"/>
      <c r="P182" s="42"/>
      <c r="Q182" s="42"/>
      <c r="R182" s="42"/>
      <c r="S182" s="42"/>
      <c r="T182" s="42"/>
      <c r="U182" s="42"/>
      <c r="V182" s="42"/>
      <c r="W182" s="42"/>
      <c r="X182" s="42"/>
      <c r="Y182" s="42"/>
      <c r="Z182" s="42"/>
      <c r="AA182" s="42"/>
      <c r="AB182" s="43"/>
    </row>
    <row r="183" spans="1:28" ht="21" customHeight="1" thickBot="1">
      <c r="A183" s="1077" t="s">
        <v>331</v>
      </c>
      <c r="B183" s="1079" t="s">
        <v>50</v>
      </c>
      <c r="C183" s="1080"/>
      <c r="D183" s="1080"/>
      <c r="E183" s="1080"/>
      <c r="F183" s="1081"/>
      <c r="G183" s="44">
        <f aca="true" t="shared" si="64" ref="G183:AB183">G184</f>
        <v>0</v>
      </c>
      <c r="H183" s="44">
        <f t="shared" si="64"/>
        <v>0</v>
      </c>
      <c r="I183" s="45">
        <f t="shared" si="64"/>
        <v>10000</v>
      </c>
      <c r="J183" s="44">
        <f t="shared" si="64"/>
        <v>10000</v>
      </c>
      <c r="K183" s="44">
        <f t="shared" si="64"/>
        <v>10000</v>
      </c>
      <c r="L183" s="44">
        <f t="shared" si="64"/>
        <v>10000</v>
      </c>
      <c r="M183" s="44">
        <f t="shared" si="64"/>
        <v>10000</v>
      </c>
      <c r="N183" s="44">
        <f t="shared" si="64"/>
        <v>11000</v>
      </c>
      <c r="O183" s="44">
        <f t="shared" si="64"/>
        <v>0</v>
      </c>
      <c r="P183" s="338">
        <f t="shared" si="64"/>
        <v>0</v>
      </c>
      <c r="Q183" s="339">
        <f t="shared" si="64"/>
        <v>0</v>
      </c>
      <c r="R183" s="467">
        <f t="shared" si="64"/>
        <v>0</v>
      </c>
      <c r="S183" s="44">
        <f t="shared" si="64"/>
        <v>0</v>
      </c>
      <c r="T183" s="338">
        <f t="shared" si="64"/>
        <v>0</v>
      </c>
      <c r="U183" s="339">
        <f t="shared" si="64"/>
        <v>0</v>
      </c>
      <c r="V183" s="467">
        <f t="shared" si="64"/>
        <v>0</v>
      </c>
      <c r="W183" s="44">
        <f t="shared" si="64"/>
        <v>0</v>
      </c>
      <c r="X183" s="338">
        <f t="shared" si="64"/>
        <v>0</v>
      </c>
      <c r="Y183" s="339">
        <f t="shared" si="64"/>
        <v>0</v>
      </c>
      <c r="Z183" s="467">
        <f t="shared" si="64"/>
        <v>0</v>
      </c>
      <c r="AA183" s="44">
        <f t="shared" si="64"/>
        <v>0</v>
      </c>
      <c r="AB183" s="44">
        <f t="shared" si="64"/>
        <v>0</v>
      </c>
    </row>
    <row r="184" spans="1:28" ht="16.5" customHeight="1" thickBot="1">
      <c r="A184" s="1009"/>
      <c r="B184" s="28" t="s">
        <v>989</v>
      </c>
      <c r="C184" s="28" t="s">
        <v>605</v>
      </c>
      <c r="D184" s="28">
        <v>2</v>
      </c>
      <c r="E184" s="29" t="s">
        <v>624</v>
      </c>
      <c r="F184" s="30" t="s">
        <v>625</v>
      </c>
      <c r="G184" s="15">
        <f aca="true" t="shared" si="65" ref="G184:AB184">SUM(G185)</f>
        <v>0</v>
      </c>
      <c r="H184" s="15">
        <f t="shared" si="65"/>
        <v>0</v>
      </c>
      <c r="I184" s="16">
        <f t="shared" si="65"/>
        <v>10000</v>
      </c>
      <c r="J184" s="15">
        <f t="shared" si="65"/>
        <v>10000</v>
      </c>
      <c r="K184" s="15">
        <f t="shared" si="65"/>
        <v>10000</v>
      </c>
      <c r="L184" s="15">
        <f t="shared" si="65"/>
        <v>10000</v>
      </c>
      <c r="M184" s="15">
        <f t="shared" si="65"/>
        <v>10000</v>
      </c>
      <c r="N184" s="15">
        <f t="shared" si="65"/>
        <v>11000</v>
      </c>
      <c r="O184" s="15">
        <f t="shared" si="65"/>
        <v>0</v>
      </c>
      <c r="P184" s="330">
        <f t="shared" si="65"/>
        <v>0</v>
      </c>
      <c r="Q184" s="331">
        <f t="shared" si="65"/>
        <v>0</v>
      </c>
      <c r="R184" s="462">
        <f t="shared" si="65"/>
        <v>0</v>
      </c>
      <c r="S184" s="15">
        <f t="shared" si="65"/>
        <v>0</v>
      </c>
      <c r="T184" s="330">
        <f t="shared" si="65"/>
        <v>0</v>
      </c>
      <c r="U184" s="331">
        <f t="shared" si="65"/>
        <v>0</v>
      </c>
      <c r="V184" s="462">
        <f t="shared" si="65"/>
        <v>0</v>
      </c>
      <c r="W184" s="15">
        <f t="shared" si="65"/>
        <v>0</v>
      </c>
      <c r="X184" s="330">
        <f t="shared" si="65"/>
        <v>0</v>
      </c>
      <c r="Y184" s="331">
        <f t="shared" si="65"/>
        <v>0</v>
      </c>
      <c r="Z184" s="462">
        <f t="shared" si="65"/>
        <v>0</v>
      </c>
      <c r="AA184" s="15">
        <f t="shared" si="65"/>
        <v>0</v>
      </c>
      <c r="AB184" s="15">
        <f t="shared" si="65"/>
        <v>0</v>
      </c>
    </row>
    <row r="185" spans="1:28" ht="16.5" customHeight="1" thickBot="1">
      <c r="A185" s="1078"/>
      <c r="B185" s="97" t="s">
        <v>989</v>
      </c>
      <c r="C185" s="97" t="s">
        <v>605</v>
      </c>
      <c r="D185" s="97">
        <v>2</v>
      </c>
      <c r="E185" s="97" t="s">
        <v>523</v>
      </c>
      <c r="F185" s="114" t="s">
        <v>51</v>
      </c>
      <c r="G185" s="98">
        <v>0</v>
      </c>
      <c r="H185" s="98">
        <v>0</v>
      </c>
      <c r="I185" s="53">
        <v>10000</v>
      </c>
      <c r="J185" s="98">
        <v>10000</v>
      </c>
      <c r="K185" s="98">
        <v>10000</v>
      </c>
      <c r="L185" s="98">
        <v>10000</v>
      </c>
      <c r="M185" s="98">
        <v>10000</v>
      </c>
      <c r="N185" s="98">
        <v>11000</v>
      </c>
      <c r="O185" s="768"/>
      <c r="P185" s="687">
        <v>0</v>
      </c>
      <c r="Q185" s="23">
        <v>0</v>
      </c>
      <c r="R185" s="477">
        <f>P185-Q185</f>
        <v>0</v>
      </c>
      <c r="S185" s="98">
        <v>0</v>
      </c>
      <c r="T185" s="352">
        <v>0</v>
      </c>
      <c r="U185" s="353">
        <v>0</v>
      </c>
      <c r="V185" s="477">
        <f>T185-U185</f>
        <v>0</v>
      </c>
      <c r="W185" s="353">
        <v>0</v>
      </c>
      <c r="X185" s="352">
        <v>0</v>
      </c>
      <c r="Y185" s="353">
        <v>0</v>
      </c>
      <c r="Z185" s="477">
        <f>X185-Y185</f>
        <v>0</v>
      </c>
      <c r="AA185" s="98">
        <v>0</v>
      </c>
      <c r="AB185" s="39">
        <f>P185+T185+X185</f>
        <v>0</v>
      </c>
    </row>
    <row r="186" spans="7:28" s="698" customFormat="1" ht="15" customHeight="1">
      <c r="G186" s="709"/>
      <c r="H186" s="709"/>
      <c r="I186" s="709"/>
      <c r="J186" s="709"/>
      <c r="K186" s="709"/>
      <c r="L186" s="709"/>
      <c r="M186" s="709"/>
      <c r="N186" s="709"/>
      <c r="O186" s="709"/>
      <c r="P186" s="709"/>
      <c r="Q186" s="709"/>
      <c r="R186" s="709"/>
      <c r="S186" s="709"/>
      <c r="T186" s="709"/>
      <c r="U186" s="709"/>
      <c r="V186" s="709"/>
      <c r="W186" s="709"/>
      <c r="X186" s="709"/>
      <c r="Y186" s="709"/>
      <c r="Z186" s="709"/>
      <c r="AA186" s="709"/>
      <c r="AB186" s="709"/>
    </row>
    <row r="187" spans="7:28" s="698" customFormat="1" ht="15" customHeight="1">
      <c r="G187" s="709"/>
      <c r="H187" s="709"/>
      <c r="I187" s="709"/>
      <c r="J187" s="709"/>
      <c r="K187" s="709"/>
      <c r="L187" s="709"/>
      <c r="M187" s="709"/>
      <c r="N187" s="709"/>
      <c r="O187" s="709"/>
      <c r="P187" s="709"/>
      <c r="Q187" s="709"/>
      <c r="R187" s="709"/>
      <c r="S187" s="709"/>
      <c r="T187" s="709"/>
      <c r="U187" s="709"/>
      <c r="V187" s="709"/>
      <c r="W187" s="709"/>
      <c r="X187" s="709"/>
      <c r="Y187" s="709"/>
      <c r="Z187" s="709"/>
      <c r="AA187" s="709"/>
      <c r="AB187" s="709"/>
    </row>
    <row r="188" spans="7:28" s="698" customFormat="1" ht="15" customHeight="1">
      <c r="G188" s="709"/>
      <c r="H188" s="709"/>
      <c r="I188" s="709"/>
      <c r="J188" s="709"/>
      <c r="K188" s="709"/>
      <c r="L188" s="709"/>
      <c r="M188" s="709"/>
      <c r="N188" s="709"/>
      <c r="O188" s="709"/>
      <c r="P188" s="709"/>
      <c r="Q188" s="709"/>
      <c r="R188" s="709"/>
      <c r="S188" s="709"/>
      <c r="T188" s="709"/>
      <c r="U188" s="709"/>
      <c r="V188" s="709"/>
      <c r="W188" s="709"/>
      <c r="X188" s="709"/>
      <c r="Y188" s="709"/>
      <c r="Z188" s="709"/>
      <c r="AA188" s="709"/>
      <c r="AB188" s="709"/>
    </row>
    <row r="189" spans="7:28" s="698" customFormat="1" ht="15" customHeight="1">
      <c r="G189" s="709"/>
      <c r="H189" s="709"/>
      <c r="I189" s="709"/>
      <c r="J189" s="709"/>
      <c r="K189" s="709"/>
      <c r="L189" s="709"/>
      <c r="M189" s="709"/>
      <c r="N189" s="709"/>
      <c r="O189" s="709"/>
      <c r="P189" s="709"/>
      <c r="Q189" s="709"/>
      <c r="R189" s="709"/>
      <c r="S189" s="709"/>
      <c r="T189" s="709"/>
      <c r="U189" s="709"/>
      <c r="V189" s="709"/>
      <c r="W189" s="709"/>
      <c r="X189" s="709"/>
      <c r="Y189" s="709"/>
      <c r="Z189" s="709"/>
      <c r="AA189" s="709"/>
      <c r="AB189" s="709"/>
    </row>
    <row r="190" spans="7:28" s="698" customFormat="1" ht="15" customHeight="1">
      <c r="G190" s="709"/>
      <c r="H190" s="709"/>
      <c r="I190" s="709"/>
      <c r="J190" s="709"/>
      <c r="K190" s="709"/>
      <c r="L190" s="709"/>
      <c r="M190" s="709"/>
      <c r="N190" s="709"/>
      <c r="O190" s="709"/>
      <c r="P190" s="709"/>
      <c r="Q190" s="709"/>
      <c r="R190" s="709"/>
      <c r="S190" s="709"/>
      <c r="T190" s="709"/>
      <c r="U190" s="709"/>
      <c r="V190" s="709"/>
      <c r="W190" s="709"/>
      <c r="X190" s="709"/>
      <c r="Y190" s="709"/>
      <c r="Z190" s="709"/>
      <c r="AA190" s="709"/>
      <c r="AB190" s="709"/>
    </row>
    <row r="191" spans="7:28" s="698" customFormat="1" ht="15" customHeight="1">
      <c r="G191" s="709"/>
      <c r="H191" s="709"/>
      <c r="I191" s="709"/>
      <c r="J191" s="709"/>
      <c r="K191" s="709"/>
      <c r="L191" s="709"/>
      <c r="M191" s="709"/>
      <c r="N191" s="709"/>
      <c r="O191" s="709"/>
      <c r="P191" s="709"/>
      <c r="Q191" s="709"/>
      <c r="R191" s="709"/>
      <c r="S191" s="709"/>
      <c r="T191" s="709"/>
      <c r="U191" s="709"/>
      <c r="V191" s="709"/>
      <c r="W191" s="709"/>
      <c r="X191" s="709"/>
      <c r="Y191" s="709"/>
      <c r="Z191" s="709"/>
      <c r="AA191" s="709"/>
      <c r="AB191" s="709"/>
    </row>
    <row r="192" spans="7:28" s="698" customFormat="1" ht="15" customHeight="1">
      <c r="G192" s="709"/>
      <c r="H192" s="709"/>
      <c r="I192" s="709"/>
      <c r="J192" s="709"/>
      <c r="K192" s="709"/>
      <c r="L192" s="709"/>
      <c r="M192" s="709"/>
      <c r="N192" s="709"/>
      <c r="O192" s="709"/>
      <c r="P192" s="709"/>
      <c r="Q192" s="709"/>
      <c r="R192" s="709"/>
      <c r="S192" s="709"/>
      <c r="T192" s="709"/>
      <c r="U192" s="709"/>
      <c r="V192" s="709"/>
      <c r="W192" s="709"/>
      <c r="X192" s="709"/>
      <c r="Y192" s="709"/>
      <c r="Z192" s="709"/>
      <c r="AA192" s="709"/>
      <c r="AB192" s="709"/>
    </row>
    <row r="193" spans="7:28" s="698" customFormat="1" ht="15" customHeight="1">
      <c r="G193" s="709"/>
      <c r="H193" s="709"/>
      <c r="I193" s="709"/>
      <c r="J193" s="709"/>
      <c r="K193" s="709"/>
      <c r="L193" s="709"/>
      <c r="M193" s="709"/>
      <c r="N193" s="709"/>
      <c r="O193" s="709"/>
      <c r="P193" s="709"/>
      <c r="Q193" s="709"/>
      <c r="R193" s="709"/>
      <c r="S193" s="709"/>
      <c r="T193" s="709"/>
      <c r="U193" s="709"/>
      <c r="V193" s="709"/>
      <c r="W193" s="709"/>
      <c r="X193" s="709"/>
      <c r="Y193" s="709"/>
      <c r="Z193" s="709"/>
      <c r="AA193" s="709"/>
      <c r="AB193" s="709"/>
    </row>
    <row r="194" spans="7:28" s="698" customFormat="1" ht="15" customHeight="1">
      <c r="G194" s="709"/>
      <c r="H194" s="709"/>
      <c r="I194" s="709"/>
      <c r="J194" s="709"/>
      <c r="K194" s="709"/>
      <c r="L194" s="709"/>
      <c r="M194" s="709"/>
      <c r="N194" s="709"/>
      <c r="O194" s="709"/>
      <c r="P194" s="709"/>
      <c r="Q194" s="709"/>
      <c r="R194" s="709"/>
      <c r="S194" s="709"/>
      <c r="T194" s="709"/>
      <c r="U194" s="709"/>
      <c r="V194" s="709"/>
      <c r="W194" s="709"/>
      <c r="X194" s="709"/>
      <c r="Y194" s="709"/>
      <c r="Z194" s="709"/>
      <c r="AA194" s="709"/>
      <c r="AB194" s="709"/>
    </row>
    <row r="195" spans="7:28" s="698" customFormat="1" ht="15" customHeight="1">
      <c r="G195" s="709"/>
      <c r="H195" s="709"/>
      <c r="I195" s="709"/>
      <c r="J195" s="709"/>
      <c r="K195" s="709"/>
      <c r="L195" s="709"/>
      <c r="M195" s="709"/>
      <c r="N195" s="709"/>
      <c r="O195" s="709"/>
      <c r="P195" s="709"/>
      <c r="Q195" s="709"/>
      <c r="R195" s="709"/>
      <c r="S195" s="709"/>
      <c r="T195" s="709"/>
      <c r="U195" s="709"/>
      <c r="V195" s="709"/>
      <c r="W195" s="709"/>
      <c r="X195" s="709"/>
      <c r="Y195" s="709"/>
      <c r="Z195" s="709"/>
      <c r="AA195" s="709"/>
      <c r="AB195" s="709"/>
    </row>
    <row r="196" spans="7:28" s="698" customFormat="1" ht="15" customHeight="1" thickBot="1">
      <c r="G196" s="709"/>
      <c r="H196" s="709"/>
      <c r="I196" s="709"/>
      <c r="J196" s="709"/>
      <c r="K196" s="709"/>
      <c r="L196" s="709"/>
      <c r="M196" s="709"/>
      <c r="N196" s="709"/>
      <c r="O196" s="709"/>
      <c r="P196" s="709"/>
      <c r="Q196" s="709"/>
      <c r="R196" s="709"/>
      <c r="S196" s="709"/>
      <c r="T196" s="709"/>
      <c r="U196" s="709"/>
      <c r="V196" s="709"/>
      <c r="W196" s="709"/>
      <c r="X196" s="709"/>
      <c r="Y196" s="709"/>
      <c r="Z196" s="709"/>
      <c r="AA196" s="709"/>
      <c r="AB196" s="709"/>
    </row>
    <row r="197" spans="1:28" ht="21" customHeight="1" hidden="1" thickBot="1">
      <c r="A197" s="1082" t="s">
        <v>632</v>
      </c>
      <c r="B197" s="1083"/>
      <c r="C197" s="1083"/>
      <c r="D197" s="1083"/>
      <c r="E197" s="1083"/>
      <c r="F197" s="1084"/>
      <c r="G197" s="7">
        <v>2006</v>
      </c>
      <c r="H197" s="7">
        <v>2007</v>
      </c>
      <c r="I197" s="7" t="s">
        <v>229</v>
      </c>
      <c r="J197" s="7" t="s">
        <v>618</v>
      </c>
      <c r="K197" s="7" t="s">
        <v>619</v>
      </c>
      <c r="L197" s="7" t="s">
        <v>619</v>
      </c>
      <c r="M197" s="7" t="s">
        <v>619</v>
      </c>
      <c r="N197" s="7" t="s">
        <v>619</v>
      </c>
      <c r="O197" s="756"/>
      <c r="P197" s="1127" t="s">
        <v>230</v>
      </c>
      <c r="Q197" s="1128"/>
      <c r="R197" s="1128"/>
      <c r="S197" s="1129"/>
      <c r="T197" s="1127" t="s">
        <v>97</v>
      </c>
      <c r="U197" s="1128"/>
      <c r="V197" s="1128"/>
      <c r="W197" s="1129"/>
      <c r="X197" s="1127" t="s">
        <v>97</v>
      </c>
      <c r="Y197" s="1131"/>
      <c r="Z197" s="1131"/>
      <c r="AA197" s="806"/>
      <c r="AB197" s="1130" t="s">
        <v>657</v>
      </c>
    </row>
    <row r="198" spans="1:28" ht="41.25" customHeight="1" hidden="1" thickBot="1">
      <c r="A198" s="1085"/>
      <c r="B198" s="1086"/>
      <c r="C198" s="1086"/>
      <c r="D198" s="1086"/>
      <c r="E198" s="1086"/>
      <c r="F198" s="1087"/>
      <c r="G198" s="9" t="s">
        <v>620</v>
      </c>
      <c r="H198" s="9" t="s">
        <v>620</v>
      </c>
      <c r="I198" s="332" t="s">
        <v>620</v>
      </c>
      <c r="J198" s="459" t="s">
        <v>620</v>
      </c>
      <c r="K198" s="459" t="s">
        <v>620</v>
      </c>
      <c r="L198" s="459" t="s">
        <v>620</v>
      </c>
      <c r="M198" s="459" t="s">
        <v>620</v>
      </c>
      <c r="N198" s="459" t="s">
        <v>620</v>
      </c>
      <c r="O198" s="776"/>
      <c r="P198" s="444" t="s">
        <v>554</v>
      </c>
      <c r="Q198" s="445" t="s">
        <v>553</v>
      </c>
      <c r="R198" s="458" t="s">
        <v>555</v>
      </c>
      <c r="S198" s="459" t="s">
        <v>620</v>
      </c>
      <c r="T198" s="444" t="s">
        <v>554</v>
      </c>
      <c r="U198" s="445" t="s">
        <v>553</v>
      </c>
      <c r="V198" s="458" t="s">
        <v>555</v>
      </c>
      <c r="W198" s="459" t="s">
        <v>90</v>
      </c>
      <c r="X198" s="444" t="s">
        <v>554</v>
      </c>
      <c r="Y198" s="445" t="s">
        <v>553</v>
      </c>
      <c r="Z198" s="458" t="s">
        <v>555</v>
      </c>
      <c r="AA198" s="459" t="s">
        <v>620</v>
      </c>
      <c r="AB198" s="911"/>
    </row>
    <row r="199" spans="1:28" s="684" customFormat="1" ht="25.5" customHeight="1" thickBot="1">
      <c r="A199" s="1097" t="s">
        <v>123</v>
      </c>
      <c r="B199" s="1098"/>
      <c r="C199" s="1098"/>
      <c r="D199" s="1098"/>
      <c r="E199" s="1098"/>
      <c r="F199" s="1099"/>
      <c r="G199" s="110">
        <f>SUM(G200,G205:G213)</f>
        <v>19503000</v>
      </c>
      <c r="H199" s="110">
        <f aca="true" t="shared" si="66" ref="H199:W199">SUM(H200,H205:H213)</f>
        <v>20724000</v>
      </c>
      <c r="I199" s="110">
        <f t="shared" si="66"/>
        <v>21550000</v>
      </c>
      <c r="J199" s="110">
        <f t="shared" si="66"/>
        <v>19060000</v>
      </c>
      <c r="K199" s="110">
        <f>SUM(K200,K205:K213)</f>
        <v>18510000</v>
      </c>
      <c r="L199" s="110">
        <f>SUM(L200,L205:L213)</f>
        <v>20410000</v>
      </c>
      <c r="M199" s="110">
        <f>SUM(M200,M205:M213)</f>
        <v>23410000</v>
      </c>
      <c r="N199" s="110">
        <f>SUM(N200,N205:N213)</f>
        <v>23150000</v>
      </c>
      <c r="O199" s="110">
        <f>SUM(O200,O205:O213)</f>
        <v>23052000</v>
      </c>
      <c r="P199" s="369">
        <f t="shared" si="66"/>
        <v>0</v>
      </c>
      <c r="Q199" s="371">
        <f t="shared" si="66"/>
        <v>0</v>
      </c>
      <c r="R199" s="486">
        <f t="shared" si="66"/>
        <v>0</v>
      </c>
      <c r="S199" s="110">
        <f t="shared" si="66"/>
        <v>0</v>
      </c>
      <c r="T199" s="369">
        <f t="shared" si="66"/>
        <v>0</v>
      </c>
      <c r="U199" s="371">
        <f t="shared" si="66"/>
        <v>0</v>
      </c>
      <c r="V199" s="487">
        <f t="shared" si="66"/>
        <v>0</v>
      </c>
      <c r="W199" s="110">
        <f t="shared" si="66"/>
        <v>0</v>
      </c>
      <c r="X199" s="369">
        <f>SUM(X200,X205:X213)</f>
        <v>0</v>
      </c>
      <c r="Y199" s="371">
        <f>SUM(Y200,Y205:Y213)</f>
        <v>0</v>
      </c>
      <c r="Z199" s="368">
        <f>SUM(Z200,Z205:Z213)</f>
        <v>0</v>
      </c>
      <c r="AA199" s="110">
        <f>SUM(AA200,AA205:AA213)</f>
        <v>0</v>
      </c>
      <c r="AB199" s="110">
        <f>SUM(AB200,AB205:AB213)</f>
        <v>0</v>
      </c>
    </row>
    <row r="200" spans="1:28" s="710" customFormat="1" ht="18.75" customHeight="1" thickBot="1">
      <c r="A200" s="303" t="s">
        <v>766</v>
      </c>
      <c r="B200" s="1074" t="s">
        <v>713</v>
      </c>
      <c r="C200" s="1110"/>
      <c r="D200" s="1110"/>
      <c r="E200" s="1110"/>
      <c r="F200" s="1111"/>
      <c r="G200" s="112">
        <f aca="true" t="shared" si="67" ref="G200:W200">SUM(G201:G203)</f>
        <v>2320000</v>
      </c>
      <c r="H200" s="112">
        <f t="shared" si="67"/>
        <v>5547000</v>
      </c>
      <c r="I200" s="112">
        <f t="shared" si="67"/>
        <v>4376000</v>
      </c>
      <c r="J200" s="112">
        <f t="shared" si="67"/>
        <v>2725000</v>
      </c>
      <c r="K200" s="112">
        <f>SUM(K201:K203)</f>
        <v>3500000</v>
      </c>
      <c r="L200" s="112">
        <f>SUM(L201:L203)</f>
        <v>3700000</v>
      </c>
      <c r="M200" s="112">
        <f>SUM(M201:M203)</f>
        <v>4500000</v>
      </c>
      <c r="N200" s="112">
        <f>SUM(N201:N203)</f>
        <v>4850000</v>
      </c>
      <c r="O200" s="112">
        <f>SUM(O201:O203)</f>
        <v>6520000</v>
      </c>
      <c r="P200" s="370">
        <f t="shared" si="67"/>
        <v>0</v>
      </c>
      <c r="Q200" s="372">
        <f t="shared" si="67"/>
        <v>0</v>
      </c>
      <c r="R200" s="489">
        <f t="shared" si="67"/>
        <v>0</v>
      </c>
      <c r="S200" s="112">
        <f t="shared" si="67"/>
        <v>0</v>
      </c>
      <c r="T200" s="370">
        <f t="shared" si="67"/>
        <v>0</v>
      </c>
      <c r="U200" s="372">
        <f t="shared" si="67"/>
        <v>0</v>
      </c>
      <c r="V200" s="489">
        <f t="shared" si="67"/>
        <v>0</v>
      </c>
      <c r="W200" s="112">
        <f t="shared" si="67"/>
        <v>0</v>
      </c>
      <c r="X200" s="370">
        <f>SUM(X201:X203)</f>
        <v>0</v>
      </c>
      <c r="Y200" s="372">
        <f>SUM(Y201:Y203)</f>
        <v>0</v>
      </c>
      <c r="Z200" s="488">
        <f>SUM(Z201:Z203)</f>
        <v>0</v>
      </c>
      <c r="AA200" s="112">
        <f>SUM(AA201:AA203)</f>
        <v>0</v>
      </c>
      <c r="AB200" s="112">
        <f>SUM(AB201:AB203)</f>
        <v>0</v>
      </c>
    </row>
    <row r="201" spans="1:28" s="711" customFormat="1" ht="18.75" customHeight="1">
      <c r="A201" s="490"/>
      <c r="B201" s="1112" t="s">
        <v>714</v>
      </c>
      <c r="C201" s="1113"/>
      <c r="D201" s="1113"/>
      <c r="E201" s="1113"/>
      <c r="F201" s="1114"/>
      <c r="G201" s="491">
        <f>G7+G8+G9+G10+G12+G13+G14+G15+G16+G17+G18+G19+G28+G30+G56+G57+G58+G62+G65+G66+G67+G68+G70+G71+G72</f>
        <v>1270000</v>
      </c>
      <c r="H201" s="491">
        <f aca="true" t="shared" si="68" ref="H201:AB201">H7+H8+H9+H10+H12+H13+H14+H15+H16+H17+H18+H19+H28+H30+H56+H57+H58+H62+H65+H66+H67+H68+H70+H71+H72</f>
        <v>2570000</v>
      </c>
      <c r="I201" s="491">
        <f t="shared" si="68"/>
        <v>2506000</v>
      </c>
      <c r="J201" s="491">
        <f t="shared" si="68"/>
        <v>1400000</v>
      </c>
      <c r="K201" s="491">
        <f t="shared" si="68"/>
        <v>2100000</v>
      </c>
      <c r="L201" s="491">
        <f t="shared" si="68"/>
        <v>2760000</v>
      </c>
      <c r="M201" s="491">
        <f t="shared" si="68"/>
        <v>2810000</v>
      </c>
      <c r="N201" s="491">
        <f t="shared" si="68"/>
        <v>3350000</v>
      </c>
      <c r="O201" s="491">
        <f t="shared" si="68"/>
        <v>3320000</v>
      </c>
      <c r="P201" s="491">
        <f t="shared" si="68"/>
        <v>0</v>
      </c>
      <c r="Q201" s="491">
        <f t="shared" si="68"/>
        <v>0</v>
      </c>
      <c r="R201" s="491">
        <f t="shared" si="68"/>
        <v>0</v>
      </c>
      <c r="S201" s="491">
        <f t="shared" si="68"/>
        <v>0</v>
      </c>
      <c r="T201" s="491">
        <f t="shared" si="68"/>
        <v>0</v>
      </c>
      <c r="U201" s="491">
        <f t="shared" si="68"/>
        <v>0</v>
      </c>
      <c r="V201" s="491">
        <f t="shared" si="68"/>
        <v>0</v>
      </c>
      <c r="W201" s="491">
        <f t="shared" si="68"/>
        <v>0</v>
      </c>
      <c r="X201" s="491">
        <f t="shared" si="68"/>
        <v>0</v>
      </c>
      <c r="Y201" s="491">
        <f t="shared" si="68"/>
        <v>0</v>
      </c>
      <c r="Z201" s="491">
        <f t="shared" si="68"/>
        <v>0</v>
      </c>
      <c r="AA201" s="491">
        <f t="shared" si="68"/>
        <v>0</v>
      </c>
      <c r="AB201" s="491">
        <f t="shared" si="68"/>
        <v>0</v>
      </c>
    </row>
    <row r="202" spans="1:28" s="711" customFormat="1" ht="18.75" customHeight="1">
      <c r="A202" s="492"/>
      <c r="B202" s="1042" t="s">
        <v>715</v>
      </c>
      <c r="C202" s="1108"/>
      <c r="D202" s="1108"/>
      <c r="E202" s="1108"/>
      <c r="F202" s="1109"/>
      <c r="G202" s="493">
        <f>G11+G25+G69</f>
        <v>550000</v>
      </c>
      <c r="H202" s="493">
        <f aca="true" t="shared" si="69" ref="H202:AB202">H11+H25+H69</f>
        <v>2050000</v>
      </c>
      <c r="I202" s="493">
        <f t="shared" si="69"/>
        <v>1050000</v>
      </c>
      <c r="J202" s="493">
        <f t="shared" si="69"/>
        <v>500000</v>
      </c>
      <c r="K202" s="493">
        <f t="shared" si="69"/>
        <v>550000</v>
      </c>
      <c r="L202" s="493">
        <f t="shared" si="69"/>
        <v>540000</v>
      </c>
      <c r="M202" s="493">
        <f t="shared" si="69"/>
        <v>690000</v>
      </c>
      <c r="N202" s="493">
        <f t="shared" si="69"/>
        <v>500000</v>
      </c>
      <c r="O202" s="493">
        <f t="shared" si="69"/>
        <v>700000</v>
      </c>
      <c r="P202" s="493">
        <f t="shared" si="69"/>
        <v>0</v>
      </c>
      <c r="Q202" s="493">
        <f t="shared" si="69"/>
        <v>0</v>
      </c>
      <c r="R202" s="493">
        <f t="shared" si="69"/>
        <v>0</v>
      </c>
      <c r="S202" s="493">
        <f t="shared" si="69"/>
        <v>0</v>
      </c>
      <c r="T202" s="493">
        <f t="shared" si="69"/>
        <v>0</v>
      </c>
      <c r="U202" s="493">
        <f t="shared" si="69"/>
        <v>0</v>
      </c>
      <c r="V202" s="493">
        <f t="shared" si="69"/>
        <v>0</v>
      </c>
      <c r="W202" s="493">
        <f t="shared" si="69"/>
        <v>0</v>
      </c>
      <c r="X202" s="493">
        <f t="shared" si="69"/>
        <v>0</v>
      </c>
      <c r="Y202" s="493">
        <f t="shared" si="69"/>
        <v>0</v>
      </c>
      <c r="Z202" s="493">
        <f t="shared" si="69"/>
        <v>0</v>
      </c>
      <c r="AA202" s="493">
        <f t="shared" si="69"/>
        <v>0</v>
      </c>
      <c r="AB202" s="493">
        <f t="shared" si="69"/>
        <v>0</v>
      </c>
    </row>
    <row r="203" spans="1:28" s="711" customFormat="1" ht="18.75" customHeight="1">
      <c r="A203" s="494"/>
      <c r="B203" s="1115" t="s">
        <v>716</v>
      </c>
      <c r="C203" s="1116"/>
      <c r="D203" s="1116"/>
      <c r="E203" s="1116"/>
      <c r="F203" s="1117"/>
      <c r="G203" s="495">
        <f>G44</f>
        <v>500000</v>
      </c>
      <c r="H203" s="495">
        <f aca="true" t="shared" si="70" ref="H203:AB203">H44</f>
        <v>927000</v>
      </c>
      <c r="I203" s="495">
        <f t="shared" si="70"/>
        <v>820000</v>
      </c>
      <c r="J203" s="495">
        <f t="shared" si="70"/>
        <v>825000</v>
      </c>
      <c r="K203" s="495">
        <f t="shared" si="70"/>
        <v>850000</v>
      </c>
      <c r="L203" s="495">
        <f t="shared" si="70"/>
        <v>400000</v>
      </c>
      <c r="M203" s="495">
        <f t="shared" si="70"/>
        <v>1000000</v>
      </c>
      <c r="N203" s="495">
        <f t="shared" si="70"/>
        <v>1000000</v>
      </c>
      <c r="O203" s="495">
        <f t="shared" si="70"/>
        <v>2500000</v>
      </c>
      <c r="P203" s="495">
        <f t="shared" si="70"/>
        <v>0</v>
      </c>
      <c r="Q203" s="495">
        <f t="shared" si="70"/>
        <v>0</v>
      </c>
      <c r="R203" s="495">
        <f t="shared" si="70"/>
        <v>0</v>
      </c>
      <c r="S203" s="495">
        <f t="shared" si="70"/>
        <v>0</v>
      </c>
      <c r="T203" s="495">
        <f t="shared" si="70"/>
        <v>0</v>
      </c>
      <c r="U203" s="495">
        <f t="shared" si="70"/>
        <v>0</v>
      </c>
      <c r="V203" s="495">
        <f t="shared" si="70"/>
        <v>0</v>
      </c>
      <c r="W203" s="495">
        <f t="shared" si="70"/>
        <v>0</v>
      </c>
      <c r="X203" s="495">
        <f t="shared" si="70"/>
        <v>0</v>
      </c>
      <c r="Y203" s="495">
        <f t="shared" si="70"/>
        <v>0</v>
      </c>
      <c r="Z203" s="495">
        <f t="shared" si="70"/>
        <v>0</v>
      </c>
      <c r="AA203" s="495">
        <f t="shared" si="70"/>
        <v>0</v>
      </c>
      <c r="AB203" s="495">
        <f t="shared" si="70"/>
        <v>0</v>
      </c>
    </row>
    <row r="204" spans="1:28" s="711" customFormat="1" ht="33" customHeight="1" thickBot="1">
      <c r="A204" s="496"/>
      <c r="B204" s="1062" t="s">
        <v>901</v>
      </c>
      <c r="C204" s="1063"/>
      <c r="D204" s="1063"/>
      <c r="E204" s="1063"/>
      <c r="F204" s="1064"/>
      <c r="G204" s="520" t="s">
        <v>421</v>
      </c>
      <c r="H204" s="520" t="s">
        <v>102</v>
      </c>
      <c r="I204" s="520" t="s">
        <v>103</v>
      </c>
      <c r="J204" s="520" t="s">
        <v>104</v>
      </c>
      <c r="K204" s="520" t="s">
        <v>375</v>
      </c>
      <c r="L204" s="520" t="s">
        <v>900</v>
      </c>
      <c r="M204" s="520" t="s">
        <v>932</v>
      </c>
      <c r="N204" s="520" t="s">
        <v>932</v>
      </c>
      <c r="O204" s="777"/>
      <c r="P204" s="502" t="s">
        <v>421</v>
      </c>
      <c r="Q204" s="521" t="s">
        <v>421</v>
      </c>
      <c r="R204" s="521" t="s">
        <v>421</v>
      </c>
      <c r="S204" s="520" t="s">
        <v>421</v>
      </c>
      <c r="T204" s="573" t="s">
        <v>421</v>
      </c>
      <c r="U204" s="520" t="s">
        <v>421</v>
      </c>
      <c r="V204" s="522" t="s">
        <v>421</v>
      </c>
      <c r="W204" s="520" t="s">
        <v>421</v>
      </c>
      <c r="X204" s="573" t="s">
        <v>421</v>
      </c>
      <c r="Y204" s="520" t="s">
        <v>421</v>
      </c>
      <c r="Z204" s="523" t="s">
        <v>421</v>
      </c>
      <c r="AA204" s="520" t="s">
        <v>421</v>
      </c>
      <c r="AB204" s="520" t="s">
        <v>421</v>
      </c>
    </row>
    <row r="205" spans="1:28" s="710" customFormat="1" ht="18.75" customHeight="1" thickBot="1">
      <c r="A205" s="111" t="s">
        <v>118</v>
      </c>
      <c r="B205" s="1074" t="s">
        <v>717</v>
      </c>
      <c r="C205" s="1075"/>
      <c r="D205" s="1075"/>
      <c r="E205" s="1075"/>
      <c r="F205" s="1076"/>
      <c r="G205" s="112">
        <f aca="true" t="shared" si="71" ref="G205:AA205">G74+G103</f>
        <v>11240000</v>
      </c>
      <c r="H205" s="112">
        <f t="shared" si="71"/>
        <v>8000000</v>
      </c>
      <c r="I205" s="112">
        <f t="shared" si="71"/>
        <v>11068000</v>
      </c>
      <c r="J205" s="112">
        <f t="shared" si="71"/>
        <v>13640000</v>
      </c>
      <c r="K205" s="112">
        <f>K74+K103</f>
        <v>11450000</v>
      </c>
      <c r="L205" s="112">
        <f>L74+L103</f>
        <v>11000000</v>
      </c>
      <c r="M205" s="112">
        <f>M74+M103</f>
        <v>11100000</v>
      </c>
      <c r="N205" s="112">
        <f>N74+N103</f>
        <v>11950000</v>
      </c>
      <c r="O205" s="112">
        <f>O74+O103</f>
        <v>14280000</v>
      </c>
      <c r="P205" s="370">
        <f t="shared" si="71"/>
        <v>0</v>
      </c>
      <c r="Q205" s="372">
        <f t="shared" si="71"/>
        <v>0</v>
      </c>
      <c r="R205" s="489">
        <f t="shared" si="71"/>
        <v>0</v>
      </c>
      <c r="S205" s="112">
        <f t="shared" si="71"/>
        <v>0</v>
      </c>
      <c r="T205" s="370">
        <f t="shared" si="71"/>
        <v>0</v>
      </c>
      <c r="U205" s="372">
        <f t="shared" si="71"/>
        <v>0</v>
      </c>
      <c r="V205" s="489">
        <f t="shared" si="71"/>
        <v>0</v>
      </c>
      <c r="W205" s="112">
        <f t="shared" si="71"/>
        <v>0</v>
      </c>
      <c r="X205" s="370">
        <f t="shared" si="71"/>
        <v>0</v>
      </c>
      <c r="Y205" s="372">
        <f t="shared" si="71"/>
        <v>0</v>
      </c>
      <c r="Z205" s="488">
        <f t="shared" si="71"/>
        <v>0</v>
      </c>
      <c r="AA205" s="112">
        <f t="shared" si="71"/>
        <v>0</v>
      </c>
      <c r="AB205" s="112">
        <f aca="true" t="shared" si="72" ref="AB205:AB213">P205+T205+X205</f>
        <v>0</v>
      </c>
    </row>
    <row r="206" spans="1:28" s="710" customFormat="1" ht="18.75" customHeight="1" thickBot="1">
      <c r="A206" s="111" t="s">
        <v>52</v>
      </c>
      <c r="B206" s="1074" t="s">
        <v>729</v>
      </c>
      <c r="C206" s="1075"/>
      <c r="D206" s="1075"/>
      <c r="E206" s="1075"/>
      <c r="F206" s="1076"/>
      <c r="G206" s="112">
        <f aca="true" t="shared" si="73" ref="G206:AA206">G78+G117</f>
        <v>400000</v>
      </c>
      <c r="H206" s="112">
        <f t="shared" si="73"/>
        <v>750000</v>
      </c>
      <c r="I206" s="112">
        <f t="shared" si="73"/>
        <v>1661000</v>
      </c>
      <c r="J206" s="112">
        <f t="shared" si="73"/>
        <v>900000</v>
      </c>
      <c r="K206" s="112">
        <f>K78+K117</f>
        <v>900000</v>
      </c>
      <c r="L206" s="112">
        <f>L78+L117</f>
        <v>900000</v>
      </c>
      <c r="M206" s="112">
        <f>M78+M117</f>
        <v>1000000</v>
      </c>
      <c r="N206" s="112">
        <f>N78+N117</f>
        <v>1000000</v>
      </c>
      <c r="O206" s="112">
        <f>O78+O117</f>
        <v>1500000</v>
      </c>
      <c r="P206" s="370">
        <f t="shared" si="73"/>
        <v>0</v>
      </c>
      <c r="Q206" s="372">
        <f t="shared" si="73"/>
        <v>0</v>
      </c>
      <c r="R206" s="489">
        <f t="shared" si="73"/>
        <v>0</v>
      </c>
      <c r="S206" s="112">
        <f t="shared" si="73"/>
        <v>0</v>
      </c>
      <c r="T206" s="370">
        <f t="shared" si="73"/>
        <v>0</v>
      </c>
      <c r="U206" s="372">
        <f t="shared" si="73"/>
        <v>0</v>
      </c>
      <c r="V206" s="489">
        <f t="shared" si="73"/>
        <v>0</v>
      </c>
      <c r="W206" s="112">
        <f t="shared" si="73"/>
        <v>0</v>
      </c>
      <c r="X206" s="370">
        <f t="shared" si="73"/>
        <v>0</v>
      </c>
      <c r="Y206" s="372">
        <f t="shared" si="73"/>
        <v>0</v>
      </c>
      <c r="Z206" s="488">
        <f t="shared" si="73"/>
        <v>0</v>
      </c>
      <c r="AA206" s="112">
        <f t="shared" si="73"/>
        <v>0</v>
      </c>
      <c r="AB206" s="112">
        <f t="shared" si="72"/>
        <v>0</v>
      </c>
    </row>
    <row r="207" spans="1:28" s="710" customFormat="1" ht="18.75" customHeight="1" thickBot="1">
      <c r="A207" s="303" t="s">
        <v>766</v>
      </c>
      <c r="B207" s="1074" t="s">
        <v>634</v>
      </c>
      <c r="C207" s="1075"/>
      <c r="D207" s="1075"/>
      <c r="E207" s="1075"/>
      <c r="F207" s="1076"/>
      <c r="G207" s="112">
        <f aca="true" t="shared" si="74" ref="G207:AA207">G99</f>
        <v>150000</v>
      </c>
      <c r="H207" s="112">
        <f t="shared" si="74"/>
        <v>170000</v>
      </c>
      <c r="I207" s="112">
        <f t="shared" si="74"/>
        <v>175000</v>
      </c>
      <c r="J207" s="112">
        <f t="shared" si="74"/>
        <v>125000</v>
      </c>
      <c r="K207" s="112">
        <f t="shared" si="74"/>
        <v>150000</v>
      </c>
      <c r="L207" s="112">
        <f t="shared" si="74"/>
        <v>100000</v>
      </c>
      <c r="M207" s="112">
        <f t="shared" si="74"/>
        <v>100000</v>
      </c>
      <c r="N207" s="112">
        <f t="shared" si="74"/>
        <v>100000</v>
      </c>
      <c r="O207" s="112">
        <f t="shared" si="74"/>
        <v>100000</v>
      </c>
      <c r="P207" s="370">
        <f t="shared" si="74"/>
        <v>0</v>
      </c>
      <c r="Q207" s="372">
        <f t="shared" si="74"/>
        <v>0</v>
      </c>
      <c r="R207" s="489">
        <f t="shared" si="74"/>
        <v>0</v>
      </c>
      <c r="S207" s="112">
        <f>S99</f>
        <v>0</v>
      </c>
      <c r="T207" s="370">
        <f t="shared" si="74"/>
        <v>0</v>
      </c>
      <c r="U207" s="372">
        <f t="shared" si="74"/>
        <v>0</v>
      </c>
      <c r="V207" s="489">
        <f t="shared" si="74"/>
        <v>0</v>
      </c>
      <c r="W207" s="112">
        <f t="shared" si="74"/>
        <v>0</v>
      </c>
      <c r="X207" s="370">
        <f t="shared" si="74"/>
        <v>0</v>
      </c>
      <c r="Y207" s="372">
        <f t="shared" si="74"/>
        <v>0</v>
      </c>
      <c r="Z207" s="488">
        <f t="shared" si="74"/>
        <v>0</v>
      </c>
      <c r="AA207" s="112">
        <f t="shared" si="74"/>
        <v>0</v>
      </c>
      <c r="AB207" s="112">
        <f t="shared" si="72"/>
        <v>0</v>
      </c>
    </row>
    <row r="208" spans="1:28" s="710" customFormat="1" ht="18.75" customHeight="1" thickBot="1">
      <c r="A208" s="111" t="s">
        <v>120</v>
      </c>
      <c r="B208" s="1074" t="s">
        <v>718</v>
      </c>
      <c r="C208" s="1075"/>
      <c r="D208" s="1075"/>
      <c r="E208" s="1075"/>
      <c r="F208" s="1076"/>
      <c r="G208" s="112">
        <f aca="true" t="shared" si="75" ref="G208:AA208">G107</f>
        <v>700000</v>
      </c>
      <c r="H208" s="112">
        <f t="shared" si="75"/>
        <v>790000</v>
      </c>
      <c r="I208" s="112">
        <f t="shared" si="75"/>
        <v>820000</v>
      </c>
      <c r="J208" s="112">
        <f t="shared" si="75"/>
        <v>600000</v>
      </c>
      <c r="K208" s="112">
        <f t="shared" si="75"/>
        <v>2000000</v>
      </c>
      <c r="L208" s="112">
        <f t="shared" si="75"/>
        <v>300000</v>
      </c>
      <c r="M208" s="112">
        <f t="shared" si="75"/>
        <v>300000</v>
      </c>
      <c r="N208" s="112">
        <f t="shared" si="75"/>
        <v>100000</v>
      </c>
      <c r="O208" s="112">
        <f t="shared" si="75"/>
        <v>100000</v>
      </c>
      <c r="P208" s="370">
        <f t="shared" si="75"/>
        <v>0</v>
      </c>
      <c r="Q208" s="372">
        <f t="shared" si="75"/>
        <v>0</v>
      </c>
      <c r="R208" s="489">
        <f t="shared" si="75"/>
        <v>0</v>
      </c>
      <c r="S208" s="112">
        <f>S107</f>
        <v>0</v>
      </c>
      <c r="T208" s="370">
        <f t="shared" si="75"/>
        <v>0</v>
      </c>
      <c r="U208" s="372">
        <f t="shared" si="75"/>
        <v>0</v>
      </c>
      <c r="V208" s="489">
        <f t="shared" si="75"/>
        <v>0</v>
      </c>
      <c r="W208" s="112">
        <f t="shared" si="75"/>
        <v>0</v>
      </c>
      <c r="X208" s="370">
        <f t="shared" si="75"/>
        <v>0</v>
      </c>
      <c r="Y208" s="372">
        <f t="shared" si="75"/>
        <v>0</v>
      </c>
      <c r="Z208" s="488">
        <f t="shared" si="75"/>
        <v>0</v>
      </c>
      <c r="AA208" s="112">
        <f t="shared" si="75"/>
        <v>0</v>
      </c>
      <c r="AB208" s="112">
        <f t="shared" si="72"/>
        <v>0</v>
      </c>
    </row>
    <row r="209" spans="1:28" s="710" customFormat="1" ht="18.75" customHeight="1" thickBot="1">
      <c r="A209" s="111" t="s">
        <v>119</v>
      </c>
      <c r="B209" s="1074" t="s">
        <v>771</v>
      </c>
      <c r="C209" s="1075"/>
      <c r="D209" s="1075"/>
      <c r="E209" s="1075"/>
      <c r="F209" s="1076"/>
      <c r="G209" s="112">
        <f aca="true" t="shared" si="76" ref="G209:AA209">G113</f>
        <v>200000</v>
      </c>
      <c r="H209" s="112">
        <f t="shared" si="76"/>
        <v>230000</v>
      </c>
      <c r="I209" s="112">
        <f t="shared" si="76"/>
        <v>0</v>
      </c>
      <c r="J209" s="112">
        <f>J113</f>
        <v>0</v>
      </c>
      <c r="K209" s="112">
        <f>K113</f>
        <v>0</v>
      </c>
      <c r="L209" s="112">
        <f>L113</f>
        <v>0</v>
      </c>
      <c r="M209" s="112">
        <f>M113</f>
        <v>0</v>
      </c>
      <c r="N209" s="112">
        <f>N113</f>
        <v>0</v>
      </c>
      <c r="O209" s="778"/>
      <c r="P209" s="370">
        <f t="shared" si="76"/>
        <v>0</v>
      </c>
      <c r="Q209" s="372">
        <f t="shared" si="76"/>
        <v>0</v>
      </c>
      <c r="R209" s="489">
        <f t="shared" si="76"/>
        <v>0</v>
      </c>
      <c r="S209" s="112">
        <f>S113</f>
        <v>0</v>
      </c>
      <c r="T209" s="370">
        <f t="shared" si="76"/>
        <v>0</v>
      </c>
      <c r="U209" s="372">
        <f t="shared" si="76"/>
        <v>0</v>
      </c>
      <c r="V209" s="489">
        <f t="shared" si="76"/>
        <v>0</v>
      </c>
      <c r="W209" s="112">
        <f t="shared" si="76"/>
        <v>0</v>
      </c>
      <c r="X209" s="370">
        <f t="shared" si="76"/>
        <v>0</v>
      </c>
      <c r="Y209" s="372">
        <f t="shared" si="76"/>
        <v>0</v>
      </c>
      <c r="Z209" s="488">
        <f t="shared" si="76"/>
        <v>0</v>
      </c>
      <c r="AA209" s="112">
        <f t="shared" si="76"/>
        <v>0</v>
      </c>
      <c r="AB209" s="112">
        <f t="shared" si="72"/>
        <v>0</v>
      </c>
    </row>
    <row r="210" spans="1:28" s="710" customFormat="1" ht="18.75" customHeight="1" thickBot="1">
      <c r="A210" s="111" t="s">
        <v>791</v>
      </c>
      <c r="B210" s="1074" t="s">
        <v>635</v>
      </c>
      <c r="C210" s="1075"/>
      <c r="D210" s="1075"/>
      <c r="E210" s="1075"/>
      <c r="F210" s="1076"/>
      <c r="G210" s="112">
        <f aca="true" t="shared" si="77" ref="G210:AA210">G121</f>
        <v>0</v>
      </c>
      <c r="H210" s="112">
        <f t="shared" si="77"/>
        <v>200000</v>
      </c>
      <c r="I210" s="112">
        <f t="shared" si="77"/>
        <v>10000</v>
      </c>
      <c r="J210" s="112">
        <f>J121</f>
        <v>10000</v>
      </c>
      <c r="K210" s="112">
        <f>K121</f>
        <v>0</v>
      </c>
      <c r="L210" s="112">
        <f>L121</f>
        <v>0</v>
      </c>
      <c r="M210" s="112">
        <f>M121</f>
        <v>0</v>
      </c>
      <c r="N210" s="112">
        <f>N121</f>
        <v>0</v>
      </c>
      <c r="O210" s="778"/>
      <c r="P210" s="370">
        <f t="shared" si="77"/>
        <v>0</v>
      </c>
      <c r="Q210" s="372">
        <f t="shared" si="77"/>
        <v>0</v>
      </c>
      <c r="R210" s="489">
        <f t="shared" si="77"/>
        <v>0</v>
      </c>
      <c r="S210" s="112">
        <f>S121</f>
        <v>0</v>
      </c>
      <c r="T210" s="370">
        <f t="shared" si="77"/>
        <v>0</v>
      </c>
      <c r="U210" s="372">
        <f t="shared" si="77"/>
        <v>0</v>
      </c>
      <c r="V210" s="489">
        <f t="shared" si="77"/>
        <v>0</v>
      </c>
      <c r="W210" s="112">
        <f t="shared" si="77"/>
        <v>0</v>
      </c>
      <c r="X210" s="370">
        <f t="shared" si="77"/>
        <v>0</v>
      </c>
      <c r="Y210" s="372">
        <f t="shared" si="77"/>
        <v>0</v>
      </c>
      <c r="Z210" s="488">
        <f t="shared" si="77"/>
        <v>0</v>
      </c>
      <c r="AA210" s="112">
        <f t="shared" si="77"/>
        <v>0</v>
      </c>
      <c r="AB210" s="112">
        <f t="shared" si="72"/>
        <v>0</v>
      </c>
    </row>
    <row r="211" spans="1:28" s="710" customFormat="1" ht="18.75" customHeight="1" thickBot="1">
      <c r="A211" s="303" t="s">
        <v>766</v>
      </c>
      <c r="B211" s="1074" t="s">
        <v>933</v>
      </c>
      <c r="C211" s="1075"/>
      <c r="D211" s="1075"/>
      <c r="E211" s="1075"/>
      <c r="F211" s="1076"/>
      <c r="G211" s="112">
        <f>G33</f>
        <v>0</v>
      </c>
      <c r="H211" s="112">
        <f aca="true" t="shared" si="78" ref="H211:AB211">H33</f>
        <v>0</v>
      </c>
      <c r="I211" s="112">
        <f t="shared" si="78"/>
        <v>0</v>
      </c>
      <c r="J211" s="112">
        <f t="shared" si="78"/>
        <v>0</v>
      </c>
      <c r="K211" s="112">
        <f t="shared" si="78"/>
        <v>0</v>
      </c>
      <c r="L211" s="112">
        <f t="shared" si="78"/>
        <v>0</v>
      </c>
      <c r="M211" s="112">
        <f t="shared" si="78"/>
        <v>400000</v>
      </c>
      <c r="N211" s="112">
        <f t="shared" si="78"/>
        <v>400000</v>
      </c>
      <c r="O211" s="112">
        <f t="shared" si="78"/>
        <v>450000</v>
      </c>
      <c r="P211" s="112">
        <f t="shared" si="78"/>
        <v>0</v>
      </c>
      <c r="Q211" s="112">
        <f t="shared" si="78"/>
        <v>0</v>
      </c>
      <c r="R211" s="112">
        <f t="shared" si="78"/>
        <v>0</v>
      </c>
      <c r="S211" s="112">
        <f t="shared" si="78"/>
        <v>0</v>
      </c>
      <c r="T211" s="112">
        <f t="shared" si="78"/>
        <v>0</v>
      </c>
      <c r="U211" s="112">
        <f t="shared" si="78"/>
        <v>0</v>
      </c>
      <c r="V211" s="112">
        <f t="shared" si="78"/>
        <v>0</v>
      </c>
      <c r="W211" s="112">
        <f t="shared" si="78"/>
        <v>0</v>
      </c>
      <c r="X211" s="112">
        <f t="shared" si="78"/>
        <v>0</v>
      </c>
      <c r="Y211" s="112">
        <f t="shared" si="78"/>
        <v>0</v>
      </c>
      <c r="Z211" s="112">
        <f t="shared" si="78"/>
        <v>0</v>
      </c>
      <c r="AA211" s="112">
        <f t="shared" si="78"/>
        <v>0</v>
      </c>
      <c r="AB211" s="112">
        <f t="shared" si="78"/>
        <v>0</v>
      </c>
    </row>
    <row r="212" spans="1:28" s="710" customFormat="1" ht="18.75" customHeight="1" thickBot="1">
      <c r="A212" s="111" t="s">
        <v>121</v>
      </c>
      <c r="B212" s="1074" t="s">
        <v>636</v>
      </c>
      <c r="C212" s="1075"/>
      <c r="D212" s="1075"/>
      <c r="E212" s="1075"/>
      <c r="F212" s="1076"/>
      <c r="G212" s="112">
        <f aca="true" t="shared" si="79" ref="G212:AA212">G125</f>
        <v>800000</v>
      </c>
      <c r="H212" s="112">
        <f t="shared" si="79"/>
        <v>700000</v>
      </c>
      <c r="I212" s="112">
        <f t="shared" si="79"/>
        <v>735000</v>
      </c>
      <c r="J212" s="112">
        <f t="shared" si="79"/>
        <v>750000</v>
      </c>
      <c r="K212" s="112">
        <f t="shared" si="79"/>
        <v>500000</v>
      </c>
      <c r="L212" s="112">
        <f t="shared" si="79"/>
        <v>900000</v>
      </c>
      <c r="M212" s="112">
        <f t="shared" si="79"/>
        <v>2500000</v>
      </c>
      <c r="N212" s="112">
        <f t="shared" si="79"/>
        <v>750000</v>
      </c>
      <c r="O212" s="112">
        <f t="shared" si="79"/>
        <v>2000</v>
      </c>
      <c r="P212" s="370">
        <f t="shared" si="79"/>
        <v>0</v>
      </c>
      <c r="Q212" s="372">
        <f t="shared" si="79"/>
        <v>0</v>
      </c>
      <c r="R212" s="489">
        <f t="shared" si="79"/>
        <v>0</v>
      </c>
      <c r="S212" s="112">
        <f t="shared" si="79"/>
        <v>0</v>
      </c>
      <c r="T212" s="370">
        <f t="shared" si="79"/>
        <v>0</v>
      </c>
      <c r="U212" s="372">
        <f t="shared" si="79"/>
        <v>0</v>
      </c>
      <c r="V212" s="489">
        <f t="shared" si="79"/>
        <v>0</v>
      </c>
      <c r="W212" s="112">
        <f t="shared" si="79"/>
        <v>0</v>
      </c>
      <c r="X212" s="370">
        <f t="shared" si="79"/>
        <v>0</v>
      </c>
      <c r="Y212" s="372">
        <f t="shared" si="79"/>
        <v>0</v>
      </c>
      <c r="Z212" s="488">
        <f t="shared" si="79"/>
        <v>0</v>
      </c>
      <c r="AA212" s="112">
        <f t="shared" si="79"/>
        <v>0</v>
      </c>
      <c r="AB212" s="112">
        <f t="shared" si="72"/>
        <v>0</v>
      </c>
    </row>
    <row r="213" spans="1:28" s="710" customFormat="1" ht="18" customHeight="1" thickBot="1">
      <c r="A213" s="111" t="s">
        <v>637</v>
      </c>
      <c r="B213" s="1074" t="s">
        <v>638</v>
      </c>
      <c r="C213" s="1075"/>
      <c r="D213" s="1075"/>
      <c r="E213" s="1075"/>
      <c r="F213" s="1076"/>
      <c r="G213" s="112">
        <f aca="true" t="shared" si="80" ref="G213:AA213">G147+G183</f>
        <v>3693000</v>
      </c>
      <c r="H213" s="112">
        <f t="shared" si="80"/>
        <v>4337000</v>
      </c>
      <c r="I213" s="112">
        <f t="shared" si="80"/>
        <v>2705000</v>
      </c>
      <c r="J213" s="112">
        <f t="shared" si="80"/>
        <v>310000</v>
      </c>
      <c r="K213" s="112">
        <f>K147+K183</f>
        <v>10000</v>
      </c>
      <c r="L213" s="112">
        <f>L147+L183</f>
        <v>3510000</v>
      </c>
      <c r="M213" s="112">
        <f>M147+M183</f>
        <v>3510000</v>
      </c>
      <c r="N213" s="112">
        <f>N147+N183</f>
        <v>4000000</v>
      </c>
      <c r="O213" s="112">
        <f>O147+O183</f>
        <v>100000</v>
      </c>
      <c r="P213" s="370">
        <f t="shared" si="80"/>
        <v>0</v>
      </c>
      <c r="Q213" s="372">
        <f t="shared" si="80"/>
        <v>0</v>
      </c>
      <c r="R213" s="489">
        <f t="shared" si="80"/>
        <v>0</v>
      </c>
      <c r="S213" s="112">
        <f t="shared" si="80"/>
        <v>0</v>
      </c>
      <c r="T213" s="370">
        <f t="shared" si="80"/>
        <v>0</v>
      </c>
      <c r="U213" s="372">
        <f t="shared" si="80"/>
        <v>0</v>
      </c>
      <c r="V213" s="489">
        <f t="shared" si="80"/>
        <v>0</v>
      </c>
      <c r="W213" s="112">
        <f t="shared" si="80"/>
        <v>0</v>
      </c>
      <c r="X213" s="370">
        <f t="shared" si="80"/>
        <v>0</v>
      </c>
      <c r="Y213" s="372">
        <f t="shared" si="80"/>
        <v>0</v>
      </c>
      <c r="Z213" s="488">
        <f t="shared" si="80"/>
        <v>0</v>
      </c>
      <c r="AA213" s="112">
        <f t="shared" si="80"/>
        <v>0</v>
      </c>
      <c r="AB213" s="112">
        <f t="shared" si="72"/>
        <v>0</v>
      </c>
    </row>
    <row r="214" spans="1:28" s="698" customFormat="1" ht="18.75" customHeight="1" hidden="1">
      <c r="A214" s="289" t="s">
        <v>641</v>
      </c>
      <c r="B214" s="1045" t="s">
        <v>642</v>
      </c>
      <c r="C214" s="1046"/>
      <c r="D214" s="1046"/>
      <c r="E214" s="1046"/>
      <c r="F214" s="1047"/>
      <c r="G214" s="290">
        <f aca="true" t="shared" si="81" ref="G214:W214">SUM(G215:G227)</f>
        <v>843000</v>
      </c>
      <c r="H214" s="290">
        <f t="shared" si="81"/>
        <v>687000</v>
      </c>
      <c r="I214" s="290">
        <f t="shared" si="81"/>
        <v>85000</v>
      </c>
      <c r="J214" s="290">
        <f t="shared" si="81"/>
        <v>0</v>
      </c>
      <c r="K214" s="290">
        <f>SUM(K215:K227)</f>
        <v>0</v>
      </c>
      <c r="L214" s="290">
        <f>SUM(L215:L227)</f>
        <v>0</v>
      </c>
      <c r="M214" s="290">
        <f>SUM(M215:M227)</f>
        <v>0</v>
      </c>
      <c r="N214" s="290">
        <f>SUM(N215:N227)</f>
        <v>0</v>
      </c>
      <c r="O214" s="779"/>
      <c r="P214" s="497">
        <f t="shared" si="81"/>
        <v>0</v>
      </c>
      <c r="Q214" s="498">
        <f t="shared" si="81"/>
        <v>0</v>
      </c>
      <c r="R214" s="500">
        <f t="shared" si="81"/>
        <v>0</v>
      </c>
      <c r="S214" s="290">
        <f t="shared" si="81"/>
        <v>0</v>
      </c>
      <c r="T214" s="497">
        <f t="shared" si="81"/>
        <v>0</v>
      </c>
      <c r="U214" s="498">
        <f t="shared" si="81"/>
        <v>0</v>
      </c>
      <c r="V214" s="500">
        <f t="shared" si="81"/>
        <v>0</v>
      </c>
      <c r="W214" s="290">
        <f t="shared" si="81"/>
        <v>0</v>
      </c>
      <c r="X214" s="497">
        <f>SUM(X215:X227)</f>
        <v>0</v>
      </c>
      <c r="Y214" s="498">
        <f>SUM(Y215:Y227)</f>
        <v>0</v>
      </c>
      <c r="Z214" s="499">
        <f>SUM(Z215:Z227)</f>
        <v>0</v>
      </c>
      <c r="AA214" s="290">
        <f>SUM(AA215:AA227)</f>
        <v>0</v>
      </c>
      <c r="AB214" s="290">
        <f>SUM(AB215:AB227)</f>
        <v>0</v>
      </c>
    </row>
    <row r="215" spans="1:28" s="698" customFormat="1" ht="18.75" customHeight="1" hidden="1">
      <c r="A215" s="712"/>
      <c r="B215" s="1042" t="s">
        <v>719</v>
      </c>
      <c r="C215" s="1043"/>
      <c r="D215" s="1043"/>
      <c r="E215" s="1043"/>
      <c r="F215" s="1044"/>
      <c r="G215" s="713">
        <v>150000</v>
      </c>
      <c r="H215" s="713">
        <v>369000</v>
      </c>
      <c r="I215" s="713">
        <v>0</v>
      </c>
      <c r="J215" s="713">
        <v>0</v>
      </c>
      <c r="K215" s="713">
        <v>0</v>
      </c>
      <c r="L215" s="713">
        <v>0</v>
      </c>
      <c r="M215" s="713">
        <v>0</v>
      </c>
      <c r="N215" s="713">
        <v>0</v>
      </c>
      <c r="O215" s="780"/>
      <c r="P215" s="714">
        <v>0</v>
      </c>
      <c r="Q215" s="715">
        <v>0</v>
      </c>
      <c r="R215" s="716">
        <f aca="true" t="shared" si="82" ref="R215:R232">P215-Q215</f>
        <v>0</v>
      </c>
      <c r="S215" s="713">
        <v>0</v>
      </c>
      <c r="T215" s="714">
        <v>0</v>
      </c>
      <c r="U215" s="715">
        <v>0</v>
      </c>
      <c r="V215" s="716">
        <f>T215-U215</f>
        <v>0</v>
      </c>
      <c r="W215" s="713">
        <v>0</v>
      </c>
      <c r="X215" s="714">
        <v>0</v>
      </c>
      <c r="Y215" s="715">
        <v>0</v>
      </c>
      <c r="Z215" s="717">
        <f aca="true" t="shared" si="83" ref="Z215:Z235">X215-Y215</f>
        <v>0</v>
      </c>
      <c r="AA215" s="713">
        <v>0</v>
      </c>
      <c r="AB215" s="23">
        <f aca="true" t="shared" si="84" ref="AB215:AB235">P215+T215+X215</f>
        <v>0</v>
      </c>
    </row>
    <row r="216" spans="1:28" s="698" customFormat="1" ht="18.75" customHeight="1" hidden="1">
      <c r="A216" s="712"/>
      <c r="B216" s="1042" t="s">
        <v>743</v>
      </c>
      <c r="C216" s="1043"/>
      <c r="D216" s="1043"/>
      <c r="E216" s="1043"/>
      <c r="F216" s="1044"/>
      <c r="G216" s="713">
        <v>165000</v>
      </c>
      <c r="H216" s="713">
        <v>90000</v>
      </c>
      <c r="I216" s="713">
        <v>0</v>
      </c>
      <c r="J216" s="713">
        <v>0</v>
      </c>
      <c r="K216" s="713">
        <v>0</v>
      </c>
      <c r="L216" s="713">
        <v>0</v>
      </c>
      <c r="M216" s="713">
        <v>0</v>
      </c>
      <c r="N216" s="713">
        <v>0</v>
      </c>
      <c r="O216" s="780"/>
      <c r="P216" s="714">
        <v>0</v>
      </c>
      <c r="Q216" s="715">
        <v>0</v>
      </c>
      <c r="R216" s="716">
        <f t="shared" si="82"/>
        <v>0</v>
      </c>
      <c r="S216" s="713">
        <v>0</v>
      </c>
      <c r="T216" s="714">
        <v>0</v>
      </c>
      <c r="U216" s="715">
        <v>0</v>
      </c>
      <c r="V216" s="716">
        <f aca="true" t="shared" si="85" ref="V216:V232">T216-U216</f>
        <v>0</v>
      </c>
      <c r="W216" s="713">
        <v>0</v>
      </c>
      <c r="X216" s="714">
        <v>0</v>
      </c>
      <c r="Y216" s="715">
        <v>0</v>
      </c>
      <c r="Z216" s="717">
        <f t="shared" si="83"/>
        <v>0</v>
      </c>
      <c r="AA216" s="713">
        <v>0</v>
      </c>
      <c r="AB216" s="23">
        <f t="shared" si="84"/>
        <v>0</v>
      </c>
    </row>
    <row r="217" spans="1:28" s="698" customFormat="1" ht="18.75" customHeight="1" hidden="1">
      <c r="A217" s="712"/>
      <c r="B217" s="1042" t="s">
        <v>720</v>
      </c>
      <c r="C217" s="1043"/>
      <c r="D217" s="1043"/>
      <c r="E217" s="1043"/>
      <c r="F217" s="1044"/>
      <c r="G217" s="713">
        <v>4000</v>
      </c>
      <c r="H217" s="713">
        <v>0</v>
      </c>
      <c r="I217" s="713">
        <v>0</v>
      </c>
      <c r="J217" s="713">
        <v>0</v>
      </c>
      <c r="K217" s="713">
        <v>0</v>
      </c>
      <c r="L217" s="713">
        <v>0</v>
      </c>
      <c r="M217" s="713">
        <v>0</v>
      </c>
      <c r="N217" s="713">
        <v>0</v>
      </c>
      <c r="O217" s="780"/>
      <c r="P217" s="714">
        <v>0</v>
      </c>
      <c r="Q217" s="715">
        <v>0</v>
      </c>
      <c r="R217" s="716">
        <f t="shared" si="82"/>
        <v>0</v>
      </c>
      <c r="S217" s="713">
        <v>0</v>
      </c>
      <c r="T217" s="714">
        <v>0</v>
      </c>
      <c r="U217" s="715">
        <v>0</v>
      </c>
      <c r="V217" s="716">
        <f t="shared" si="85"/>
        <v>0</v>
      </c>
      <c r="W217" s="713">
        <v>0</v>
      </c>
      <c r="X217" s="714">
        <v>0</v>
      </c>
      <c r="Y217" s="715">
        <v>0</v>
      </c>
      <c r="Z217" s="717">
        <f t="shared" si="83"/>
        <v>0</v>
      </c>
      <c r="AA217" s="713">
        <v>0</v>
      </c>
      <c r="AB217" s="23">
        <f t="shared" si="84"/>
        <v>0</v>
      </c>
    </row>
    <row r="218" spans="1:28" s="698" customFormat="1" ht="18.75" customHeight="1" hidden="1">
      <c r="A218" s="712"/>
      <c r="B218" s="1042" t="s">
        <v>721</v>
      </c>
      <c r="C218" s="1043"/>
      <c r="D218" s="1043"/>
      <c r="E218" s="1043"/>
      <c r="F218" s="1044"/>
      <c r="G218" s="713">
        <v>21000</v>
      </c>
      <c r="H218" s="713">
        <v>0</v>
      </c>
      <c r="I218" s="713">
        <v>0</v>
      </c>
      <c r="J218" s="713">
        <v>0</v>
      </c>
      <c r="K218" s="713">
        <v>0</v>
      </c>
      <c r="L218" s="713">
        <v>0</v>
      </c>
      <c r="M218" s="713">
        <v>0</v>
      </c>
      <c r="N218" s="713">
        <v>0</v>
      </c>
      <c r="O218" s="780"/>
      <c r="P218" s="714">
        <v>0</v>
      </c>
      <c r="Q218" s="715">
        <v>0</v>
      </c>
      <c r="R218" s="716">
        <f t="shared" si="82"/>
        <v>0</v>
      </c>
      <c r="S218" s="713">
        <v>0</v>
      </c>
      <c r="T218" s="714">
        <v>0</v>
      </c>
      <c r="U218" s="715">
        <v>0</v>
      </c>
      <c r="V218" s="716">
        <f t="shared" si="85"/>
        <v>0</v>
      </c>
      <c r="W218" s="713">
        <v>0</v>
      </c>
      <c r="X218" s="714">
        <v>0</v>
      </c>
      <c r="Y218" s="715">
        <v>0</v>
      </c>
      <c r="Z218" s="717">
        <f t="shared" si="83"/>
        <v>0</v>
      </c>
      <c r="AA218" s="713">
        <v>0</v>
      </c>
      <c r="AB218" s="23">
        <f t="shared" si="84"/>
        <v>0</v>
      </c>
    </row>
    <row r="219" spans="1:28" s="698" customFormat="1" ht="18.75" customHeight="1" hidden="1">
      <c r="A219" s="712"/>
      <c r="B219" s="1042" t="s">
        <v>100</v>
      </c>
      <c r="C219" s="1043"/>
      <c r="D219" s="1043"/>
      <c r="E219" s="1043"/>
      <c r="F219" s="1044"/>
      <c r="G219" s="713">
        <v>10000</v>
      </c>
      <c r="H219" s="713">
        <v>0</v>
      </c>
      <c r="I219" s="713">
        <v>0</v>
      </c>
      <c r="J219" s="713">
        <v>0</v>
      </c>
      <c r="K219" s="713">
        <v>0</v>
      </c>
      <c r="L219" s="713">
        <v>0</v>
      </c>
      <c r="M219" s="713">
        <v>0</v>
      </c>
      <c r="N219" s="713">
        <v>0</v>
      </c>
      <c r="O219" s="780"/>
      <c r="P219" s="714">
        <v>0</v>
      </c>
      <c r="Q219" s="715">
        <v>0</v>
      </c>
      <c r="R219" s="716">
        <f t="shared" si="82"/>
        <v>0</v>
      </c>
      <c r="S219" s="713">
        <v>0</v>
      </c>
      <c r="T219" s="714">
        <v>0</v>
      </c>
      <c r="U219" s="715">
        <v>0</v>
      </c>
      <c r="V219" s="716">
        <f t="shared" si="85"/>
        <v>0</v>
      </c>
      <c r="W219" s="713">
        <v>0</v>
      </c>
      <c r="X219" s="714">
        <v>0</v>
      </c>
      <c r="Y219" s="715">
        <v>0</v>
      </c>
      <c r="Z219" s="717">
        <f t="shared" si="83"/>
        <v>0</v>
      </c>
      <c r="AA219" s="713">
        <v>0</v>
      </c>
      <c r="AB219" s="23">
        <f t="shared" si="84"/>
        <v>0</v>
      </c>
    </row>
    <row r="220" spans="1:28" s="698" customFormat="1" ht="18.75" customHeight="1" hidden="1">
      <c r="A220" s="712"/>
      <c r="B220" s="1042" t="s">
        <v>722</v>
      </c>
      <c r="C220" s="1043"/>
      <c r="D220" s="1043"/>
      <c r="E220" s="1043"/>
      <c r="F220" s="1044"/>
      <c r="G220" s="713">
        <v>35000</v>
      </c>
      <c r="H220" s="713">
        <v>0</v>
      </c>
      <c r="I220" s="713">
        <v>0</v>
      </c>
      <c r="J220" s="713">
        <v>0</v>
      </c>
      <c r="K220" s="713">
        <v>0</v>
      </c>
      <c r="L220" s="713">
        <v>0</v>
      </c>
      <c r="M220" s="713">
        <v>0</v>
      </c>
      <c r="N220" s="713">
        <v>0</v>
      </c>
      <c r="O220" s="780"/>
      <c r="P220" s="714">
        <v>0</v>
      </c>
      <c r="Q220" s="715">
        <v>0</v>
      </c>
      <c r="R220" s="716">
        <f t="shared" si="82"/>
        <v>0</v>
      </c>
      <c r="S220" s="713">
        <v>0</v>
      </c>
      <c r="T220" s="714">
        <v>0</v>
      </c>
      <c r="U220" s="715">
        <v>0</v>
      </c>
      <c r="V220" s="716">
        <f t="shared" si="85"/>
        <v>0</v>
      </c>
      <c r="W220" s="713">
        <v>0</v>
      </c>
      <c r="X220" s="714">
        <v>0</v>
      </c>
      <c r="Y220" s="715">
        <v>0</v>
      </c>
      <c r="Z220" s="717">
        <f t="shared" si="83"/>
        <v>0</v>
      </c>
      <c r="AA220" s="713">
        <v>0</v>
      </c>
      <c r="AB220" s="23">
        <f t="shared" si="84"/>
        <v>0</v>
      </c>
    </row>
    <row r="221" spans="1:28" s="698" customFormat="1" ht="18.75" customHeight="1" hidden="1">
      <c r="A221" s="712"/>
      <c r="B221" s="1042" t="s">
        <v>723</v>
      </c>
      <c r="C221" s="1043"/>
      <c r="D221" s="1043"/>
      <c r="E221" s="1043"/>
      <c r="F221" s="1044"/>
      <c r="G221" s="713">
        <v>51000</v>
      </c>
      <c r="H221" s="713">
        <v>120000</v>
      </c>
      <c r="I221" s="713">
        <v>0</v>
      </c>
      <c r="J221" s="713">
        <v>0</v>
      </c>
      <c r="K221" s="713">
        <v>0</v>
      </c>
      <c r="L221" s="713">
        <v>0</v>
      </c>
      <c r="M221" s="713">
        <v>0</v>
      </c>
      <c r="N221" s="713">
        <v>0</v>
      </c>
      <c r="O221" s="780"/>
      <c r="P221" s="714">
        <v>0</v>
      </c>
      <c r="Q221" s="715">
        <v>0</v>
      </c>
      <c r="R221" s="716">
        <f t="shared" si="82"/>
        <v>0</v>
      </c>
      <c r="S221" s="713">
        <v>0</v>
      </c>
      <c r="T221" s="714">
        <v>0</v>
      </c>
      <c r="U221" s="715">
        <v>0</v>
      </c>
      <c r="V221" s="716">
        <f t="shared" si="85"/>
        <v>0</v>
      </c>
      <c r="W221" s="713">
        <v>0</v>
      </c>
      <c r="X221" s="714">
        <v>0</v>
      </c>
      <c r="Y221" s="715">
        <v>0</v>
      </c>
      <c r="Z221" s="717">
        <f t="shared" si="83"/>
        <v>0</v>
      </c>
      <c r="AA221" s="713">
        <v>0</v>
      </c>
      <c r="AB221" s="23">
        <f t="shared" si="84"/>
        <v>0</v>
      </c>
    </row>
    <row r="222" spans="1:28" s="698" customFormat="1" ht="18.75" customHeight="1" hidden="1">
      <c r="A222" s="712"/>
      <c r="B222" s="1042" t="s">
        <v>724</v>
      </c>
      <c r="C222" s="1043"/>
      <c r="D222" s="1043"/>
      <c r="E222" s="1043"/>
      <c r="F222" s="1044"/>
      <c r="G222" s="713">
        <v>34000</v>
      </c>
      <c r="H222" s="713">
        <v>0</v>
      </c>
      <c r="I222" s="713">
        <v>0</v>
      </c>
      <c r="J222" s="713">
        <v>0</v>
      </c>
      <c r="K222" s="713">
        <v>0</v>
      </c>
      <c r="L222" s="713">
        <v>0</v>
      </c>
      <c r="M222" s="713">
        <v>0</v>
      </c>
      <c r="N222" s="713">
        <v>0</v>
      </c>
      <c r="O222" s="780"/>
      <c r="P222" s="714">
        <v>0</v>
      </c>
      <c r="Q222" s="715">
        <v>0</v>
      </c>
      <c r="R222" s="716">
        <f t="shared" si="82"/>
        <v>0</v>
      </c>
      <c r="S222" s="713">
        <v>0</v>
      </c>
      <c r="T222" s="714">
        <v>0</v>
      </c>
      <c r="U222" s="715">
        <v>0</v>
      </c>
      <c r="V222" s="716">
        <f t="shared" si="85"/>
        <v>0</v>
      </c>
      <c r="W222" s="713">
        <v>0</v>
      </c>
      <c r="X222" s="714">
        <v>0</v>
      </c>
      <c r="Y222" s="715">
        <v>0</v>
      </c>
      <c r="Z222" s="717">
        <f t="shared" si="83"/>
        <v>0</v>
      </c>
      <c r="AA222" s="713">
        <v>0</v>
      </c>
      <c r="AB222" s="23">
        <f t="shared" si="84"/>
        <v>0</v>
      </c>
    </row>
    <row r="223" spans="1:28" s="698" customFormat="1" ht="18.75" customHeight="1" hidden="1">
      <c r="A223" s="712"/>
      <c r="B223" s="1042" t="s">
        <v>725</v>
      </c>
      <c r="C223" s="1043"/>
      <c r="D223" s="1043"/>
      <c r="E223" s="1043"/>
      <c r="F223" s="1044"/>
      <c r="G223" s="713">
        <v>22000</v>
      </c>
      <c r="H223" s="713">
        <v>0</v>
      </c>
      <c r="I223" s="713">
        <v>0</v>
      </c>
      <c r="J223" s="713">
        <v>0</v>
      </c>
      <c r="K223" s="713">
        <v>0</v>
      </c>
      <c r="L223" s="713">
        <v>0</v>
      </c>
      <c r="M223" s="713">
        <v>0</v>
      </c>
      <c r="N223" s="713">
        <v>0</v>
      </c>
      <c r="O223" s="780"/>
      <c r="P223" s="714">
        <v>0</v>
      </c>
      <c r="Q223" s="715">
        <v>0</v>
      </c>
      <c r="R223" s="716">
        <f t="shared" si="82"/>
        <v>0</v>
      </c>
      <c r="S223" s="713">
        <v>0</v>
      </c>
      <c r="T223" s="714">
        <v>0</v>
      </c>
      <c r="U223" s="715">
        <v>0</v>
      </c>
      <c r="V223" s="716">
        <f t="shared" si="85"/>
        <v>0</v>
      </c>
      <c r="W223" s="713">
        <v>0</v>
      </c>
      <c r="X223" s="714">
        <v>0</v>
      </c>
      <c r="Y223" s="715">
        <v>0</v>
      </c>
      <c r="Z223" s="717">
        <f t="shared" si="83"/>
        <v>0</v>
      </c>
      <c r="AA223" s="713">
        <v>0</v>
      </c>
      <c r="AB223" s="23">
        <f t="shared" si="84"/>
        <v>0</v>
      </c>
    </row>
    <row r="224" spans="1:28" s="698" customFormat="1" ht="18.75" customHeight="1" hidden="1">
      <c r="A224" s="712"/>
      <c r="B224" s="1042" t="s">
        <v>101</v>
      </c>
      <c r="C224" s="1043"/>
      <c r="D224" s="1043"/>
      <c r="E224" s="1043"/>
      <c r="F224" s="1044"/>
      <c r="G224" s="713">
        <v>130000</v>
      </c>
      <c r="H224" s="713">
        <v>0</v>
      </c>
      <c r="I224" s="713">
        <v>0</v>
      </c>
      <c r="J224" s="713">
        <v>0</v>
      </c>
      <c r="K224" s="713">
        <v>0</v>
      </c>
      <c r="L224" s="713">
        <v>0</v>
      </c>
      <c r="M224" s="713">
        <v>0</v>
      </c>
      <c r="N224" s="713">
        <v>0</v>
      </c>
      <c r="O224" s="780"/>
      <c r="P224" s="714">
        <v>0</v>
      </c>
      <c r="Q224" s="715">
        <v>0</v>
      </c>
      <c r="R224" s="716">
        <f t="shared" si="82"/>
        <v>0</v>
      </c>
      <c r="S224" s="713">
        <v>0</v>
      </c>
      <c r="T224" s="714">
        <v>0</v>
      </c>
      <c r="U224" s="715">
        <v>0</v>
      </c>
      <c r="V224" s="716">
        <f t="shared" si="85"/>
        <v>0</v>
      </c>
      <c r="W224" s="713">
        <v>0</v>
      </c>
      <c r="X224" s="714">
        <v>0</v>
      </c>
      <c r="Y224" s="715">
        <v>0</v>
      </c>
      <c r="Z224" s="717">
        <f t="shared" si="83"/>
        <v>0</v>
      </c>
      <c r="AA224" s="713">
        <v>0</v>
      </c>
      <c r="AB224" s="23">
        <f t="shared" si="84"/>
        <v>0</v>
      </c>
    </row>
    <row r="225" spans="1:28" s="698" customFormat="1" ht="18.75" customHeight="1" hidden="1">
      <c r="A225" s="712"/>
      <c r="B225" s="1042" t="s">
        <v>726</v>
      </c>
      <c r="C225" s="1043"/>
      <c r="D225" s="1043"/>
      <c r="E225" s="1043"/>
      <c r="F225" s="1044"/>
      <c r="G225" s="713">
        <v>76000</v>
      </c>
      <c r="H225" s="713">
        <v>0</v>
      </c>
      <c r="I225" s="713">
        <v>0</v>
      </c>
      <c r="J225" s="713">
        <v>0</v>
      </c>
      <c r="K225" s="713">
        <v>0</v>
      </c>
      <c r="L225" s="713">
        <v>0</v>
      </c>
      <c r="M225" s="713">
        <v>0</v>
      </c>
      <c r="N225" s="713">
        <v>0</v>
      </c>
      <c r="O225" s="780"/>
      <c r="P225" s="714">
        <v>0</v>
      </c>
      <c r="Q225" s="715">
        <v>0</v>
      </c>
      <c r="R225" s="716">
        <f t="shared" si="82"/>
        <v>0</v>
      </c>
      <c r="S225" s="713">
        <v>0</v>
      </c>
      <c r="T225" s="714">
        <v>0</v>
      </c>
      <c r="U225" s="715">
        <v>0</v>
      </c>
      <c r="V225" s="716">
        <f t="shared" si="85"/>
        <v>0</v>
      </c>
      <c r="W225" s="713">
        <v>0</v>
      </c>
      <c r="X225" s="714">
        <v>0</v>
      </c>
      <c r="Y225" s="715">
        <v>0</v>
      </c>
      <c r="Z225" s="717">
        <f t="shared" si="83"/>
        <v>0</v>
      </c>
      <c r="AA225" s="713">
        <v>0</v>
      </c>
      <c r="AB225" s="23">
        <f t="shared" si="84"/>
        <v>0</v>
      </c>
    </row>
    <row r="226" spans="1:28" s="698" customFormat="1" ht="18.75" customHeight="1" hidden="1" thickBot="1">
      <c r="A226" s="712"/>
      <c r="B226" s="1042" t="s">
        <v>727</v>
      </c>
      <c r="C226" s="1043"/>
      <c r="D226" s="1043"/>
      <c r="E226" s="1043"/>
      <c r="F226" s="1044"/>
      <c r="G226" s="713">
        <v>40000</v>
      </c>
      <c r="H226" s="713">
        <v>0</v>
      </c>
      <c r="I226" s="713">
        <v>0</v>
      </c>
      <c r="J226" s="713">
        <v>0</v>
      </c>
      <c r="K226" s="713">
        <v>0</v>
      </c>
      <c r="L226" s="713">
        <v>0</v>
      </c>
      <c r="M226" s="713">
        <v>0</v>
      </c>
      <c r="N226" s="713">
        <v>0</v>
      </c>
      <c r="O226" s="780"/>
      <c r="P226" s="714">
        <v>0</v>
      </c>
      <c r="Q226" s="715">
        <v>0</v>
      </c>
      <c r="R226" s="716">
        <f t="shared" si="82"/>
        <v>0</v>
      </c>
      <c r="S226" s="713">
        <v>0</v>
      </c>
      <c r="T226" s="714">
        <v>0</v>
      </c>
      <c r="U226" s="715">
        <v>0</v>
      </c>
      <c r="V226" s="716">
        <f t="shared" si="85"/>
        <v>0</v>
      </c>
      <c r="W226" s="713">
        <v>0</v>
      </c>
      <c r="X226" s="714">
        <v>0</v>
      </c>
      <c r="Y226" s="715">
        <v>0</v>
      </c>
      <c r="Z226" s="717">
        <f t="shared" si="83"/>
        <v>0</v>
      </c>
      <c r="AA226" s="713">
        <v>0</v>
      </c>
      <c r="AB226" s="23">
        <f t="shared" si="84"/>
        <v>0</v>
      </c>
    </row>
    <row r="227" spans="1:28" s="698" customFormat="1" ht="18.75" customHeight="1" hidden="1">
      <c r="A227" s="712"/>
      <c r="B227" s="1042" t="s">
        <v>742</v>
      </c>
      <c r="C227" s="1043"/>
      <c r="D227" s="1043"/>
      <c r="E227" s="1043"/>
      <c r="F227" s="1044"/>
      <c r="G227" s="713">
        <v>105000</v>
      </c>
      <c r="H227" s="713">
        <v>108000</v>
      </c>
      <c r="I227" s="713">
        <v>85000</v>
      </c>
      <c r="J227" s="713">
        <v>0</v>
      </c>
      <c r="K227" s="713">
        <v>0</v>
      </c>
      <c r="L227" s="713">
        <v>0</v>
      </c>
      <c r="M227" s="713">
        <v>0</v>
      </c>
      <c r="N227" s="713">
        <v>0</v>
      </c>
      <c r="O227" s="780"/>
      <c r="P227" s="714">
        <v>0</v>
      </c>
      <c r="Q227" s="715">
        <v>0</v>
      </c>
      <c r="R227" s="716">
        <f t="shared" si="82"/>
        <v>0</v>
      </c>
      <c r="S227" s="713">
        <v>0</v>
      </c>
      <c r="T227" s="714">
        <v>0</v>
      </c>
      <c r="U227" s="715">
        <v>0</v>
      </c>
      <c r="V227" s="716">
        <f t="shared" si="85"/>
        <v>0</v>
      </c>
      <c r="W227" s="713">
        <v>0</v>
      </c>
      <c r="X227" s="714">
        <v>0</v>
      </c>
      <c r="Y227" s="715">
        <v>0</v>
      </c>
      <c r="Z227" s="717">
        <f t="shared" si="83"/>
        <v>0</v>
      </c>
      <c r="AA227" s="713">
        <v>0</v>
      </c>
      <c r="AB227" s="23">
        <f t="shared" si="84"/>
        <v>0</v>
      </c>
    </row>
    <row r="228" spans="1:28" s="509" customFormat="1" ht="18.75" customHeight="1" hidden="1">
      <c r="A228" s="289" t="s">
        <v>643</v>
      </c>
      <c r="B228" s="1045" t="s">
        <v>644</v>
      </c>
      <c r="C228" s="1121"/>
      <c r="D228" s="1121"/>
      <c r="E228" s="1121"/>
      <c r="F228" s="1122"/>
      <c r="G228" s="504">
        <v>0</v>
      </c>
      <c r="H228" s="504">
        <v>900000</v>
      </c>
      <c r="I228" s="504">
        <v>525000</v>
      </c>
      <c r="J228" s="504">
        <f>J148+J160+J169+J178</f>
        <v>300000</v>
      </c>
      <c r="K228" s="504">
        <f>K148+K160+K169+K178</f>
        <v>0</v>
      </c>
      <c r="L228" s="504">
        <f>L148+L160+L169+L178</f>
        <v>3500000</v>
      </c>
      <c r="M228" s="504">
        <f>M148+M160+M169+M178</f>
        <v>1200000</v>
      </c>
      <c r="N228" s="504">
        <f>N148+N160+N169+N178</f>
        <v>1125000</v>
      </c>
      <c r="O228" s="504"/>
      <c r="P228" s="505">
        <v>0</v>
      </c>
      <c r="Q228" s="506">
        <v>0</v>
      </c>
      <c r="R228" s="507">
        <f t="shared" si="82"/>
        <v>0</v>
      </c>
      <c r="S228" s="504">
        <v>0</v>
      </c>
      <c r="T228" s="505">
        <v>0</v>
      </c>
      <c r="U228" s="506">
        <v>0</v>
      </c>
      <c r="V228" s="507">
        <f t="shared" si="85"/>
        <v>0</v>
      </c>
      <c r="W228" s="504">
        <v>0</v>
      </c>
      <c r="X228" s="505">
        <v>0</v>
      </c>
      <c r="Y228" s="506">
        <v>0</v>
      </c>
      <c r="Z228" s="508">
        <f t="shared" si="83"/>
        <v>0</v>
      </c>
      <c r="AA228" s="504">
        <v>0</v>
      </c>
      <c r="AB228" s="504">
        <f t="shared" si="84"/>
        <v>0</v>
      </c>
    </row>
    <row r="229" spans="1:28" s="509" customFormat="1" ht="18.75" customHeight="1" hidden="1">
      <c r="A229" s="291" t="s">
        <v>639</v>
      </c>
      <c r="B229" s="1123" t="s">
        <v>640</v>
      </c>
      <c r="C229" s="1124"/>
      <c r="D229" s="1124"/>
      <c r="E229" s="1124"/>
      <c r="F229" s="1125"/>
      <c r="G229" s="718">
        <v>2500000</v>
      </c>
      <c r="H229" s="718">
        <v>2500000</v>
      </c>
      <c r="I229" s="718">
        <v>2085000</v>
      </c>
      <c r="J229" s="718">
        <v>0</v>
      </c>
      <c r="K229" s="718">
        <v>0</v>
      </c>
      <c r="L229" s="718">
        <v>0</v>
      </c>
      <c r="M229" s="718">
        <v>0</v>
      </c>
      <c r="N229" s="718">
        <v>0</v>
      </c>
      <c r="O229" s="781"/>
      <c r="P229" s="719">
        <v>0</v>
      </c>
      <c r="Q229" s="720">
        <v>0</v>
      </c>
      <c r="R229" s="721">
        <f t="shared" si="82"/>
        <v>0</v>
      </c>
      <c r="S229" s="718">
        <v>0</v>
      </c>
      <c r="T229" s="719">
        <v>0</v>
      </c>
      <c r="U229" s="720">
        <v>0</v>
      </c>
      <c r="V229" s="721">
        <f t="shared" si="85"/>
        <v>0</v>
      </c>
      <c r="W229" s="718">
        <v>0</v>
      </c>
      <c r="X229" s="719">
        <v>0</v>
      </c>
      <c r="Y229" s="720">
        <v>0</v>
      </c>
      <c r="Z229" s="722">
        <f t="shared" si="83"/>
        <v>0</v>
      </c>
      <c r="AA229" s="718">
        <v>0</v>
      </c>
      <c r="AB229" s="504">
        <f t="shared" si="84"/>
        <v>0</v>
      </c>
    </row>
    <row r="230" spans="1:28" s="509" customFormat="1" ht="18.75" customHeight="1" hidden="1">
      <c r="A230" s="503" t="s">
        <v>766</v>
      </c>
      <c r="B230" s="1126" t="s">
        <v>744</v>
      </c>
      <c r="C230" s="1121"/>
      <c r="D230" s="1121"/>
      <c r="E230" s="1121"/>
      <c r="F230" s="1122"/>
      <c r="G230" s="510">
        <v>350000</v>
      </c>
      <c r="H230" s="510">
        <v>250000</v>
      </c>
      <c r="I230" s="510">
        <f aca="true" t="shared" si="86" ref="I230:Q230">I185</f>
        <v>10000</v>
      </c>
      <c r="J230" s="510">
        <f t="shared" si="86"/>
        <v>10000</v>
      </c>
      <c r="K230" s="510">
        <f t="shared" si="86"/>
        <v>10000</v>
      </c>
      <c r="L230" s="510">
        <f t="shared" si="86"/>
        <v>10000</v>
      </c>
      <c r="M230" s="510">
        <f>M185</f>
        <v>10000</v>
      </c>
      <c r="N230" s="510">
        <f>N185</f>
        <v>11000</v>
      </c>
      <c r="O230" s="782"/>
      <c r="P230" s="511">
        <f t="shared" si="86"/>
        <v>0</v>
      </c>
      <c r="Q230" s="512">
        <f t="shared" si="86"/>
        <v>0</v>
      </c>
      <c r="R230" s="513">
        <f t="shared" si="82"/>
        <v>0</v>
      </c>
      <c r="S230" s="510">
        <v>0</v>
      </c>
      <c r="T230" s="511">
        <f>T185</f>
        <v>0</v>
      </c>
      <c r="U230" s="512">
        <f>U185</f>
        <v>0</v>
      </c>
      <c r="V230" s="513">
        <f t="shared" si="85"/>
        <v>0</v>
      </c>
      <c r="W230" s="718">
        <v>0</v>
      </c>
      <c r="X230" s="511">
        <f>X185</f>
        <v>0</v>
      </c>
      <c r="Y230" s="512">
        <f>Y185</f>
        <v>0</v>
      </c>
      <c r="Z230" s="514">
        <f t="shared" si="83"/>
        <v>0</v>
      </c>
      <c r="AA230" s="510">
        <f>AA185</f>
        <v>0</v>
      </c>
      <c r="AB230" s="504">
        <f t="shared" si="84"/>
        <v>0</v>
      </c>
    </row>
    <row r="231" spans="1:28" s="723" customFormat="1" ht="18.75" customHeight="1">
      <c r="A231" s="289" t="s">
        <v>897</v>
      </c>
      <c r="B231" s="1126" t="s">
        <v>896</v>
      </c>
      <c r="C231" s="1121"/>
      <c r="D231" s="1121"/>
      <c r="E231" s="1121"/>
      <c r="F231" s="1122"/>
      <c r="G231" s="510">
        <v>0</v>
      </c>
      <c r="H231" s="510">
        <v>0</v>
      </c>
      <c r="I231" s="510">
        <v>0</v>
      </c>
      <c r="J231" s="510">
        <v>0</v>
      </c>
      <c r="K231" s="510">
        <v>0</v>
      </c>
      <c r="L231" s="510">
        <f>L147</f>
        <v>3500000</v>
      </c>
      <c r="M231" s="510">
        <f aca="true" t="shared" si="87" ref="M231:AB231">M147</f>
        <v>3500000</v>
      </c>
      <c r="N231" s="510">
        <f t="shared" si="87"/>
        <v>3989000</v>
      </c>
      <c r="O231" s="510">
        <f t="shared" si="87"/>
        <v>100000</v>
      </c>
      <c r="P231" s="510">
        <f t="shared" si="87"/>
        <v>0</v>
      </c>
      <c r="Q231" s="510">
        <f t="shared" si="87"/>
        <v>0</v>
      </c>
      <c r="R231" s="510">
        <f t="shared" si="87"/>
        <v>0</v>
      </c>
      <c r="S231" s="510">
        <f t="shared" si="87"/>
        <v>0</v>
      </c>
      <c r="T231" s="510">
        <f t="shared" si="87"/>
        <v>0</v>
      </c>
      <c r="U231" s="510">
        <f t="shared" si="87"/>
        <v>0</v>
      </c>
      <c r="V231" s="510">
        <f t="shared" si="87"/>
        <v>0</v>
      </c>
      <c r="W231" s="510">
        <f t="shared" si="87"/>
        <v>0</v>
      </c>
      <c r="X231" s="510">
        <f t="shared" si="87"/>
        <v>0</v>
      </c>
      <c r="Y231" s="510">
        <f t="shared" si="87"/>
        <v>0</v>
      </c>
      <c r="Z231" s="510">
        <f t="shared" si="87"/>
        <v>0</v>
      </c>
      <c r="AA231" s="510">
        <f t="shared" si="87"/>
        <v>0</v>
      </c>
      <c r="AB231" s="510">
        <f t="shared" si="87"/>
        <v>0</v>
      </c>
    </row>
    <row r="232" spans="1:28" s="723" customFormat="1" ht="18.75" customHeight="1">
      <c r="A232" s="292" t="s">
        <v>766</v>
      </c>
      <c r="B232" s="1126"/>
      <c r="C232" s="1121"/>
      <c r="D232" s="1121"/>
      <c r="E232" s="1121"/>
      <c r="F232" s="1122"/>
      <c r="G232" s="510">
        <v>0</v>
      </c>
      <c r="H232" s="510">
        <v>0</v>
      </c>
      <c r="I232" s="510">
        <v>0</v>
      </c>
      <c r="J232" s="510">
        <v>0</v>
      </c>
      <c r="K232" s="510">
        <v>0</v>
      </c>
      <c r="L232" s="510">
        <v>0</v>
      </c>
      <c r="M232" s="510">
        <v>0</v>
      </c>
      <c r="N232" s="510">
        <v>0</v>
      </c>
      <c r="O232" s="782"/>
      <c r="P232" s="511">
        <v>0</v>
      </c>
      <c r="Q232" s="512">
        <v>0</v>
      </c>
      <c r="R232" s="513">
        <f t="shared" si="82"/>
        <v>0</v>
      </c>
      <c r="S232" s="510">
        <v>0</v>
      </c>
      <c r="T232" s="511">
        <v>0</v>
      </c>
      <c r="U232" s="512">
        <v>0</v>
      </c>
      <c r="V232" s="513">
        <f t="shared" si="85"/>
        <v>0</v>
      </c>
      <c r="W232" s="718">
        <v>0</v>
      </c>
      <c r="X232" s="511">
        <v>0</v>
      </c>
      <c r="Y232" s="512">
        <v>0</v>
      </c>
      <c r="Z232" s="514">
        <f t="shared" si="83"/>
        <v>0</v>
      </c>
      <c r="AA232" s="510">
        <v>0</v>
      </c>
      <c r="AB232" s="504">
        <f t="shared" si="84"/>
        <v>0</v>
      </c>
    </row>
    <row r="233" spans="1:28" s="723" customFormat="1" ht="18.75" customHeight="1">
      <c r="A233" s="292" t="s">
        <v>766</v>
      </c>
      <c r="B233" s="1126"/>
      <c r="C233" s="1121"/>
      <c r="D233" s="1121"/>
      <c r="E233" s="1121"/>
      <c r="F233" s="1122"/>
      <c r="G233" s="510">
        <v>0</v>
      </c>
      <c r="H233" s="510">
        <v>0</v>
      </c>
      <c r="I233" s="510">
        <v>0</v>
      </c>
      <c r="J233" s="510">
        <v>0</v>
      </c>
      <c r="K233" s="510">
        <v>0</v>
      </c>
      <c r="L233" s="510">
        <v>0</v>
      </c>
      <c r="M233" s="510">
        <v>0</v>
      </c>
      <c r="N233" s="510">
        <v>0</v>
      </c>
      <c r="O233" s="782"/>
      <c r="P233" s="511">
        <v>0</v>
      </c>
      <c r="Q233" s="512">
        <v>0</v>
      </c>
      <c r="R233" s="513">
        <f>P233-Q233</f>
        <v>0</v>
      </c>
      <c r="S233" s="510">
        <v>0</v>
      </c>
      <c r="T233" s="511">
        <v>0</v>
      </c>
      <c r="U233" s="512">
        <v>0</v>
      </c>
      <c r="V233" s="513">
        <f>T233-U233</f>
        <v>0</v>
      </c>
      <c r="W233" s="718">
        <v>0</v>
      </c>
      <c r="X233" s="511">
        <v>0</v>
      </c>
      <c r="Y233" s="512">
        <v>0</v>
      </c>
      <c r="Z233" s="514">
        <f>X233-Y233</f>
        <v>0</v>
      </c>
      <c r="AA233" s="510">
        <v>0</v>
      </c>
      <c r="AB233" s="504">
        <f t="shared" si="84"/>
        <v>0</v>
      </c>
    </row>
    <row r="234" spans="1:28" s="723" customFormat="1" ht="18.75" customHeight="1">
      <c r="A234" s="292"/>
      <c r="B234" s="1126"/>
      <c r="C234" s="1121"/>
      <c r="D234" s="1121"/>
      <c r="E234" s="1121"/>
      <c r="F234" s="1122"/>
      <c r="G234" s="510"/>
      <c r="H234" s="510"/>
      <c r="I234" s="510"/>
      <c r="J234" s="510"/>
      <c r="K234" s="510"/>
      <c r="L234" s="510"/>
      <c r="M234" s="510"/>
      <c r="N234" s="510"/>
      <c r="O234" s="782"/>
      <c r="P234" s="511"/>
      <c r="Q234" s="512"/>
      <c r="R234" s="513"/>
      <c r="S234" s="510"/>
      <c r="T234" s="511"/>
      <c r="U234" s="512"/>
      <c r="V234" s="513"/>
      <c r="W234" s="718"/>
      <c r="X234" s="511"/>
      <c r="Y234" s="512">
        <v>0</v>
      </c>
      <c r="Z234" s="514">
        <f t="shared" si="83"/>
        <v>0</v>
      </c>
      <c r="AA234" s="510">
        <v>0</v>
      </c>
      <c r="AB234" s="504">
        <f t="shared" si="84"/>
        <v>0</v>
      </c>
    </row>
    <row r="235" spans="1:28" s="723" customFormat="1" ht="18.75" customHeight="1" thickBot="1">
      <c r="A235" s="501"/>
      <c r="B235" s="1118"/>
      <c r="C235" s="1119"/>
      <c r="D235" s="1119"/>
      <c r="E235" s="1119"/>
      <c r="F235" s="1120"/>
      <c r="G235" s="515"/>
      <c r="H235" s="515"/>
      <c r="I235" s="515"/>
      <c r="J235" s="515"/>
      <c r="K235" s="515"/>
      <c r="L235" s="515"/>
      <c r="M235" s="515"/>
      <c r="N235" s="515"/>
      <c r="O235" s="783"/>
      <c r="P235" s="516"/>
      <c r="Q235" s="517"/>
      <c r="R235" s="518"/>
      <c r="S235" s="515"/>
      <c r="T235" s="516"/>
      <c r="U235" s="517"/>
      <c r="V235" s="518"/>
      <c r="W235" s="724"/>
      <c r="X235" s="516"/>
      <c r="Y235" s="517">
        <v>0</v>
      </c>
      <c r="Z235" s="519">
        <f t="shared" si="83"/>
        <v>0</v>
      </c>
      <c r="AA235" s="515">
        <v>0</v>
      </c>
      <c r="AB235" s="524">
        <f t="shared" si="84"/>
        <v>0</v>
      </c>
    </row>
    <row r="236" spans="1:28" s="698" customFormat="1" ht="12.75">
      <c r="A236" s="725"/>
      <c r="G236" s="709"/>
      <c r="H236" s="709"/>
      <c r="I236" s="709"/>
      <c r="J236" s="709"/>
      <c r="K236" s="709"/>
      <c r="L236" s="709"/>
      <c r="M236" s="709"/>
      <c r="N236" s="709"/>
      <c r="O236" s="709"/>
      <c r="P236" s="709"/>
      <c r="Q236" s="709"/>
      <c r="R236" s="709"/>
      <c r="S236" s="709"/>
      <c r="T236" s="709"/>
      <c r="U236" s="709"/>
      <c r="V236" s="709"/>
      <c r="W236" s="709"/>
      <c r="X236" s="709"/>
      <c r="Y236" s="709"/>
      <c r="Z236" s="709"/>
      <c r="AA236" s="709"/>
      <c r="AB236" s="709"/>
    </row>
    <row r="237" spans="1:28" s="698" customFormat="1" ht="12.75">
      <c r="A237" s="725"/>
      <c r="G237" s="709"/>
      <c r="H237" s="709"/>
      <c r="I237" s="709"/>
      <c r="J237" s="709"/>
      <c r="K237" s="709"/>
      <c r="L237" s="709"/>
      <c r="M237" s="709"/>
      <c r="N237" s="709"/>
      <c r="O237" s="709"/>
      <c r="P237" s="709"/>
      <c r="Q237" s="709"/>
      <c r="R237" s="709"/>
      <c r="S237" s="709"/>
      <c r="T237" s="709"/>
      <c r="U237" s="709"/>
      <c r="V237" s="709"/>
      <c r="W237" s="709"/>
      <c r="X237" s="709"/>
      <c r="Y237" s="709"/>
      <c r="Z237" s="709"/>
      <c r="AA237" s="709"/>
      <c r="AB237" s="709"/>
    </row>
    <row r="238" spans="1:28" s="698" customFormat="1" ht="14.25" customHeight="1">
      <c r="A238" s="1107" t="s">
        <v>728</v>
      </c>
      <c r="B238" s="1107"/>
      <c r="C238" s="1107"/>
      <c r="D238" s="1107"/>
      <c r="E238" s="1107"/>
      <c r="F238" s="1107"/>
      <c r="G238" s="1107"/>
      <c r="H238" s="1107"/>
      <c r="I238" s="1107"/>
      <c r="J238" s="1107"/>
      <c r="K238" s="1107"/>
      <c r="L238" s="1107"/>
      <c r="M238" s="1107"/>
      <c r="N238" s="1107"/>
      <c r="O238" s="1107"/>
      <c r="P238" s="1107"/>
      <c r="Q238" s="1107"/>
      <c r="R238" s="1107"/>
      <c r="S238" s="1107"/>
      <c r="T238" s="1107"/>
      <c r="U238" s="1107"/>
      <c r="V238" s="1107"/>
      <c r="W238" s="1107"/>
      <c r="X238" s="1107"/>
      <c r="Y238" s="1107"/>
      <c r="Z238" s="1107"/>
      <c r="AA238" s="1107"/>
      <c r="AB238" s="1107"/>
    </row>
    <row r="239" spans="1:28" s="698" customFormat="1" ht="12.75">
      <c r="A239" s="725"/>
      <c r="G239" s="709"/>
      <c r="H239" s="709"/>
      <c r="I239" s="709"/>
      <c r="J239" s="709"/>
      <c r="K239" s="709"/>
      <c r="L239" s="709"/>
      <c r="M239" s="709"/>
      <c r="N239" s="709"/>
      <c r="O239" s="709"/>
      <c r="P239" s="709"/>
      <c r="Q239" s="709"/>
      <c r="R239" s="709"/>
      <c r="S239" s="709"/>
      <c r="T239" s="709"/>
      <c r="U239" s="709"/>
      <c r="V239" s="709"/>
      <c r="W239" s="709"/>
      <c r="X239" s="709"/>
      <c r="Y239" s="709"/>
      <c r="Z239" s="709"/>
      <c r="AA239" s="709"/>
      <c r="AB239" s="709"/>
    </row>
    <row r="240" spans="1:28" s="698" customFormat="1" ht="12.75">
      <c r="A240" s="725"/>
      <c r="G240" s="709"/>
      <c r="H240" s="709"/>
      <c r="I240" s="709"/>
      <c r="J240" s="709"/>
      <c r="K240" s="709"/>
      <c r="L240" s="709"/>
      <c r="M240" s="709"/>
      <c r="N240" s="709"/>
      <c r="O240" s="709"/>
      <c r="P240" s="709"/>
      <c r="Q240" s="709"/>
      <c r="R240" s="709"/>
      <c r="S240" s="709"/>
      <c r="T240" s="709"/>
      <c r="U240" s="709"/>
      <c r="V240" s="709"/>
      <c r="W240" s="709"/>
      <c r="X240" s="709"/>
      <c r="Y240" s="709"/>
      <c r="Z240" s="709"/>
      <c r="AA240" s="709"/>
      <c r="AB240" s="709"/>
    </row>
    <row r="241" spans="1:28" s="698" customFormat="1" ht="12.75">
      <c r="A241" s="725"/>
      <c r="G241" s="709"/>
      <c r="H241" s="709"/>
      <c r="I241" s="709"/>
      <c r="J241" s="709"/>
      <c r="K241" s="709"/>
      <c r="L241" s="709"/>
      <c r="M241" s="709"/>
      <c r="N241" s="709"/>
      <c r="O241" s="709"/>
      <c r="P241" s="709"/>
      <c r="Q241" s="709"/>
      <c r="R241" s="709"/>
      <c r="S241" s="709"/>
      <c r="T241" s="709"/>
      <c r="U241" s="709"/>
      <c r="V241" s="709"/>
      <c r="W241" s="709"/>
      <c r="X241" s="709"/>
      <c r="Y241" s="709"/>
      <c r="Z241" s="709"/>
      <c r="AA241" s="709"/>
      <c r="AB241" s="709"/>
    </row>
    <row r="242" spans="1:28" s="698" customFormat="1" ht="12.75">
      <c r="A242" s="725"/>
      <c r="G242" s="709"/>
      <c r="H242" s="709"/>
      <c r="I242" s="709"/>
      <c r="J242" s="709"/>
      <c r="K242" s="709"/>
      <c r="L242" s="709"/>
      <c r="M242" s="709"/>
      <c r="N242" s="709"/>
      <c r="O242" s="709"/>
      <c r="P242" s="709"/>
      <c r="Q242" s="709"/>
      <c r="R242" s="709"/>
      <c r="S242" s="709"/>
      <c r="T242" s="709"/>
      <c r="U242" s="709"/>
      <c r="V242" s="709"/>
      <c r="W242" s="709"/>
      <c r="X242" s="709"/>
      <c r="Y242" s="709"/>
      <c r="Z242" s="709"/>
      <c r="AA242" s="709"/>
      <c r="AB242" s="709"/>
    </row>
    <row r="243" spans="1:28" s="698" customFormat="1" ht="12.75">
      <c r="A243" s="725"/>
      <c r="G243" s="709"/>
      <c r="H243" s="709"/>
      <c r="I243" s="709"/>
      <c r="J243" s="709"/>
      <c r="K243" s="709"/>
      <c r="L243" s="709"/>
      <c r="M243" s="709"/>
      <c r="N243" s="709"/>
      <c r="O243" s="709"/>
      <c r="P243" s="709"/>
      <c r="Q243" s="709"/>
      <c r="R243" s="709"/>
      <c r="S243" s="709"/>
      <c r="T243" s="709"/>
      <c r="U243" s="709"/>
      <c r="V243" s="709"/>
      <c r="W243" s="709"/>
      <c r="X243" s="709"/>
      <c r="Y243" s="709"/>
      <c r="Z243" s="709"/>
      <c r="AA243" s="709"/>
      <c r="AB243" s="709"/>
    </row>
    <row r="244" spans="1:28" s="698" customFormat="1" ht="12.75">
      <c r="A244" s="725"/>
      <c r="G244" s="709"/>
      <c r="H244" s="709"/>
      <c r="I244" s="709"/>
      <c r="J244" s="709"/>
      <c r="K244" s="709"/>
      <c r="L244" s="709"/>
      <c r="M244" s="709"/>
      <c r="N244" s="709"/>
      <c r="O244" s="709"/>
      <c r="P244" s="709"/>
      <c r="Q244" s="709"/>
      <c r="R244" s="709"/>
      <c r="S244" s="709"/>
      <c r="T244" s="709"/>
      <c r="U244" s="709"/>
      <c r="V244" s="709"/>
      <c r="W244" s="709"/>
      <c r="X244" s="709"/>
      <c r="Y244" s="709"/>
      <c r="Z244" s="709"/>
      <c r="AA244" s="709"/>
      <c r="AB244" s="709"/>
    </row>
    <row r="245" spans="1:28" s="698" customFormat="1" ht="12.75">
      <c r="A245" s="725"/>
      <c r="G245" s="709"/>
      <c r="H245" s="709"/>
      <c r="I245" s="709"/>
      <c r="J245" s="709"/>
      <c r="K245" s="709"/>
      <c r="L245" s="709"/>
      <c r="M245" s="709"/>
      <c r="N245" s="709"/>
      <c r="O245" s="709"/>
      <c r="P245" s="709"/>
      <c r="Q245" s="709"/>
      <c r="R245" s="709"/>
      <c r="S245" s="709"/>
      <c r="T245" s="709"/>
      <c r="U245" s="709"/>
      <c r="V245" s="709"/>
      <c r="W245" s="709"/>
      <c r="X245" s="709"/>
      <c r="Y245" s="709"/>
      <c r="Z245" s="709"/>
      <c r="AA245" s="709"/>
      <c r="AB245" s="709"/>
    </row>
    <row r="246" spans="1:28" s="698" customFormat="1" ht="12.75">
      <c r="A246" s="725"/>
      <c r="G246" s="709"/>
      <c r="H246" s="709"/>
      <c r="I246" s="709"/>
      <c r="J246" s="709"/>
      <c r="K246" s="709"/>
      <c r="L246" s="709"/>
      <c r="M246" s="709"/>
      <c r="N246" s="709"/>
      <c r="O246" s="709"/>
      <c r="P246" s="709"/>
      <c r="Q246" s="709"/>
      <c r="R246" s="709"/>
      <c r="S246" s="709"/>
      <c r="T246" s="709"/>
      <c r="U246" s="709"/>
      <c r="V246" s="709"/>
      <c r="W246" s="709"/>
      <c r="X246" s="709"/>
      <c r="Y246" s="709"/>
      <c r="Z246" s="709"/>
      <c r="AA246" s="709"/>
      <c r="AB246" s="709"/>
    </row>
    <row r="247" spans="1:28" s="698" customFormat="1" ht="12.75">
      <c r="A247" s="725"/>
      <c r="G247" s="709"/>
      <c r="H247" s="709"/>
      <c r="I247" s="709"/>
      <c r="J247" s="709"/>
      <c r="K247" s="709"/>
      <c r="L247" s="709"/>
      <c r="M247" s="709"/>
      <c r="N247" s="709"/>
      <c r="O247" s="709"/>
      <c r="P247" s="709"/>
      <c r="Q247" s="709"/>
      <c r="R247" s="709"/>
      <c r="S247" s="709"/>
      <c r="T247" s="709"/>
      <c r="U247" s="709"/>
      <c r="V247" s="709"/>
      <c r="W247" s="709"/>
      <c r="X247" s="709"/>
      <c r="Y247" s="709"/>
      <c r="Z247" s="709"/>
      <c r="AA247" s="709"/>
      <c r="AB247" s="709"/>
    </row>
    <row r="248" spans="1:28" s="698" customFormat="1" ht="12.75">
      <c r="A248" s="725"/>
      <c r="G248" s="709"/>
      <c r="H248" s="709"/>
      <c r="I248" s="709"/>
      <c r="J248" s="709"/>
      <c r="K248" s="709"/>
      <c r="L248" s="709"/>
      <c r="M248" s="709"/>
      <c r="N248" s="709"/>
      <c r="O248" s="709"/>
      <c r="P248" s="709"/>
      <c r="Q248" s="709"/>
      <c r="R248" s="709"/>
      <c r="S248" s="709"/>
      <c r="T248" s="709"/>
      <c r="U248" s="709"/>
      <c r="V248" s="709"/>
      <c r="W248" s="709"/>
      <c r="X248" s="709"/>
      <c r="Y248" s="709"/>
      <c r="Z248" s="709"/>
      <c r="AA248" s="709"/>
      <c r="AB248" s="709"/>
    </row>
    <row r="249" spans="1:28" s="698" customFormat="1" ht="12.75">
      <c r="A249" s="725"/>
      <c r="G249" s="709"/>
      <c r="H249" s="709"/>
      <c r="I249" s="709"/>
      <c r="J249" s="709"/>
      <c r="K249" s="709"/>
      <c r="L249" s="709"/>
      <c r="M249" s="709"/>
      <c r="N249" s="709"/>
      <c r="O249" s="709"/>
      <c r="P249" s="709"/>
      <c r="Q249" s="709"/>
      <c r="R249" s="709"/>
      <c r="S249" s="709"/>
      <c r="T249" s="709"/>
      <c r="U249" s="709"/>
      <c r="V249" s="709"/>
      <c r="W249" s="709"/>
      <c r="X249" s="709"/>
      <c r="Y249" s="709"/>
      <c r="Z249" s="709"/>
      <c r="AA249" s="709"/>
      <c r="AB249" s="709"/>
    </row>
    <row r="250" spans="1:28" s="698" customFormat="1" ht="12.75">
      <c r="A250" s="725"/>
      <c r="G250" s="709"/>
      <c r="H250" s="709"/>
      <c r="I250" s="709"/>
      <c r="J250" s="709"/>
      <c r="K250" s="709"/>
      <c r="L250" s="709"/>
      <c r="M250" s="709"/>
      <c r="N250" s="709"/>
      <c r="O250" s="709"/>
      <c r="P250" s="709"/>
      <c r="Q250" s="709"/>
      <c r="R250" s="709"/>
      <c r="S250" s="709"/>
      <c r="T250" s="709"/>
      <c r="U250" s="709"/>
      <c r="V250" s="709"/>
      <c r="W250" s="709"/>
      <c r="X250" s="709"/>
      <c r="Y250" s="709"/>
      <c r="Z250" s="709"/>
      <c r="AA250" s="709"/>
      <c r="AB250" s="709"/>
    </row>
    <row r="251" spans="7:28" s="698" customFormat="1" ht="12.75">
      <c r="G251" s="709"/>
      <c r="H251" s="709"/>
      <c r="I251" s="709"/>
      <c r="J251" s="709"/>
      <c r="K251" s="709"/>
      <c r="L251" s="709"/>
      <c r="M251" s="709"/>
      <c r="N251" s="709"/>
      <c r="O251" s="709"/>
      <c r="P251" s="709"/>
      <c r="Q251" s="709"/>
      <c r="R251" s="709"/>
      <c r="S251" s="709"/>
      <c r="T251" s="709"/>
      <c r="U251" s="709"/>
      <c r="V251" s="709"/>
      <c r="W251" s="709"/>
      <c r="X251" s="709"/>
      <c r="Y251" s="709"/>
      <c r="Z251" s="709"/>
      <c r="AA251" s="709"/>
      <c r="AB251" s="709"/>
    </row>
    <row r="252" spans="7:28" s="698" customFormat="1" ht="12.75">
      <c r="G252" s="709"/>
      <c r="H252" s="709"/>
      <c r="I252" s="709"/>
      <c r="J252" s="709"/>
      <c r="K252" s="709"/>
      <c r="L252" s="709"/>
      <c r="M252" s="709"/>
      <c r="N252" s="709"/>
      <c r="O252" s="709"/>
      <c r="P252" s="709"/>
      <c r="Q252" s="709"/>
      <c r="R252" s="709"/>
      <c r="S252" s="709"/>
      <c r="T252" s="709"/>
      <c r="U252" s="709"/>
      <c r="V252" s="709"/>
      <c r="W252" s="709"/>
      <c r="X252" s="709"/>
      <c r="Y252" s="709"/>
      <c r="Z252" s="709"/>
      <c r="AA252" s="709"/>
      <c r="AB252" s="709"/>
    </row>
    <row r="253" spans="7:28" s="698" customFormat="1" ht="12.75">
      <c r="G253" s="709"/>
      <c r="H253" s="709"/>
      <c r="I253" s="709"/>
      <c r="J253" s="709"/>
      <c r="K253" s="709"/>
      <c r="L253" s="709"/>
      <c r="M253" s="709"/>
      <c r="N253" s="709"/>
      <c r="O253" s="709"/>
      <c r="P253" s="709"/>
      <c r="Q253" s="709"/>
      <c r="R253" s="709"/>
      <c r="S253" s="709"/>
      <c r="T253" s="709"/>
      <c r="U253" s="709"/>
      <c r="V253" s="709"/>
      <c r="W253" s="709"/>
      <c r="X253" s="709"/>
      <c r="Y253" s="709"/>
      <c r="Z253" s="709"/>
      <c r="AA253" s="709"/>
      <c r="AB253" s="709"/>
    </row>
    <row r="254" spans="7:28" s="698" customFormat="1" ht="12.75">
      <c r="G254" s="709"/>
      <c r="H254" s="709"/>
      <c r="I254" s="709"/>
      <c r="J254" s="709"/>
      <c r="K254" s="709"/>
      <c r="L254" s="709"/>
      <c r="M254" s="709"/>
      <c r="N254" s="709"/>
      <c r="O254" s="709"/>
      <c r="P254" s="709"/>
      <c r="Q254" s="709"/>
      <c r="R254" s="709"/>
      <c r="S254" s="709"/>
      <c r="T254" s="709"/>
      <c r="U254" s="709"/>
      <c r="V254" s="709"/>
      <c r="W254" s="709"/>
      <c r="X254" s="709"/>
      <c r="Y254" s="709"/>
      <c r="Z254" s="709"/>
      <c r="AA254" s="709"/>
      <c r="AB254" s="709"/>
    </row>
    <row r="255" spans="7:28" s="698" customFormat="1" ht="12.75">
      <c r="G255" s="709"/>
      <c r="H255" s="709"/>
      <c r="I255" s="709"/>
      <c r="J255" s="709"/>
      <c r="K255" s="709"/>
      <c r="L255" s="709"/>
      <c r="M255" s="709"/>
      <c r="N255" s="709"/>
      <c r="O255" s="709"/>
      <c r="P255" s="709"/>
      <c r="Q255" s="709"/>
      <c r="R255" s="709"/>
      <c r="S255" s="709"/>
      <c r="T255" s="709"/>
      <c r="U255" s="709"/>
      <c r="V255" s="709"/>
      <c r="W255" s="709"/>
      <c r="X255" s="709"/>
      <c r="Y255" s="709"/>
      <c r="Z255" s="709"/>
      <c r="AA255" s="709"/>
      <c r="AB255" s="709"/>
    </row>
  </sheetData>
  <sheetProtection/>
  <mergeCells count="86">
    <mergeCell ref="X1:AA1"/>
    <mergeCell ref="AB1:AB2"/>
    <mergeCell ref="P197:S197"/>
    <mergeCell ref="T197:W197"/>
    <mergeCell ref="X197:AA197"/>
    <mergeCell ref="AB197:AB198"/>
    <mergeCell ref="P1:S1"/>
    <mergeCell ref="T1:W1"/>
    <mergeCell ref="B207:F207"/>
    <mergeCell ref="B208:F208"/>
    <mergeCell ref="B209:F209"/>
    <mergeCell ref="B234:F234"/>
    <mergeCell ref="B210:F210"/>
    <mergeCell ref="B211:F211"/>
    <mergeCell ref="B212:F212"/>
    <mergeCell ref="B213:F213"/>
    <mergeCell ref="B226:F226"/>
    <mergeCell ref="B222:F222"/>
    <mergeCell ref="B235:F235"/>
    <mergeCell ref="B228:F228"/>
    <mergeCell ref="B229:F229"/>
    <mergeCell ref="B230:F230"/>
    <mergeCell ref="B231:F231"/>
    <mergeCell ref="B232:F232"/>
    <mergeCell ref="B233:F233"/>
    <mergeCell ref="A238:AB238"/>
    <mergeCell ref="A199:F199"/>
    <mergeCell ref="B227:F227"/>
    <mergeCell ref="B202:F202"/>
    <mergeCell ref="B200:F200"/>
    <mergeCell ref="B201:F201"/>
    <mergeCell ref="B203:F203"/>
    <mergeCell ref="B224:F224"/>
    <mergeCell ref="B225:F225"/>
    <mergeCell ref="B218:F218"/>
    <mergeCell ref="A107:A111"/>
    <mergeCell ref="B107:F107"/>
    <mergeCell ref="B146:F146"/>
    <mergeCell ref="A147:A181"/>
    <mergeCell ref="B147:F147"/>
    <mergeCell ref="A121:A123"/>
    <mergeCell ref="A125:A127"/>
    <mergeCell ref="B125:F125"/>
    <mergeCell ref="A78:A80"/>
    <mergeCell ref="B78:F78"/>
    <mergeCell ref="B74:F74"/>
    <mergeCell ref="A74:A76"/>
    <mergeCell ref="B98:F98"/>
    <mergeCell ref="A103:A105"/>
    <mergeCell ref="A99:A101"/>
    <mergeCell ref="B99:F99"/>
    <mergeCell ref="B103:F103"/>
    <mergeCell ref="A5:A31"/>
    <mergeCell ref="B33:F33"/>
    <mergeCell ref="B4:F4"/>
    <mergeCell ref="A1:F1"/>
    <mergeCell ref="B5:F5"/>
    <mergeCell ref="A2:F2"/>
    <mergeCell ref="A3:F3"/>
    <mergeCell ref="B45:F45"/>
    <mergeCell ref="B53:F53"/>
    <mergeCell ref="A54:A72"/>
    <mergeCell ref="B54:F54"/>
    <mergeCell ref="D65:D72"/>
    <mergeCell ref="B206:F206"/>
    <mergeCell ref="A183:A185"/>
    <mergeCell ref="B183:F183"/>
    <mergeCell ref="A197:F198"/>
    <mergeCell ref="B205:F205"/>
    <mergeCell ref="A34:A42"/>
    <mergeCell ref="B44:F44"/>
    <mergeCell ref="A45:A50"/>
    <mergeCell ref="A113:A115"/>
    <mergeCell ref="B113:F113"/>
    <mergeCell ref="B223:F223"/>
    <mergeCell ref="A117:A119"/>
    <mergeCell ref="B117:F117"/>
    <mergeCell ref="B121:F121"/>
    <mergeCell ref="B204:F204"/>
    <mergeCell ref="B219:F219"/>
    <mergeCell ref="B220:F220"/>
    <mergeCell ref="B221:F221"/>
    <mergeCell ref="B214:F214"/>
    <mergeCell ref="B215:F215"/>
    <mergeCell ref="B216:F216"/>
    <mergeCell ref="B217:F217"/>
  </mergeCells>
  <printOptions horizontalCentered="1"/>
  <pageMargins left="0.15748031496062992" right="0.15748031496062992" top="0.984251968503937" bottom="0.984251968503937" header="0.5118110236220472" footer="0.5118110236220472"/>
  <pageSetup horizontalDpi="600" verticalDpi="600" orientation="landscape" paperSize="9" scale="55" r:id="rId1"/>
  <headerFooter alignWithMargins="0">
    <oddFooter>&amp;CSayfa &amp;P / &amp;N</oddFooter>
  </headerFooter>
</worksheet>
</file>

<file path=xl/worksheets/sheet6.xml><?xml version="1.0" encoding="utf-8"?>
<worksheet xmlns="http://schemas.openxmlformats.org/spreadsheetml/2006/main" xmlns:r="http://schemas.openxmlformats.org/officeDocument/2006/relationships">
  <dimension ref="A2:AK19"/>
  <sheetViews>
    <sheetView zoomScalePageLayoutView="0" workbookViewId="0" topLeftCell="A1">
      <selection activeCell="E5" sqref="E5:H5"/>
    </sheetView>
  </sheetViews>
  <sheetFormatPr defaultColWidth="9.140625" defaultRowHeight="12.75" customHeight="1"/>
  <cols>
    <col min="1" max="1" width="35.00390625" style="151" customWidth="1"/>
    <col min="2" max="2" width="9.00390625" style="151" customWidth="1"/>
    <col min="3" max="3" width="13.00390625" style="151" customWidth="1"/>
    <col min="4" max="4" width="15.8515625" style="151" customWidth="1"/>
    <col min="5" max="10" width="13.00390625" style="151" customWidth="1"/>
    <col min="11" max="16384" width="9.140625" style="151" customWidth="1"/>
  </cols>
  <sheetData>
    <row r="2" spans="1:10" s="199" customFormat="1" ht="22.5" customHeight="1">
      <c r="A2" s="1132" t="s">
        <v>1046</v>
      </c>
      <c r="B2" s="1133"/>
      <c r="C2" s="1133"/>
      <c r="D2" s="1133"/>
      <c r="E2" s="1133"/>
      <c r="F2" s="1133"/>
      <c r="G2" s="1133"/>
      <c r="H2" s="1133"/>
      <c r="I2" s="1133"/>
      <c r="J2" s="1133"/>
    </row>
    <row r="4" spans="1:37" s="115" customFormat="1" ht="21.75" customHeight="1" thickBot="1">
      <c r="A4" s="153" t="s">
        <v>617</v>
      </c>
      <c r="B4" s="153"/>
      <c r="C4" s="154"/>
      <c r="D4" s="153"/>
      <c r="E4" s="154"/>
      <c r="F4" s="155"/>
      <c r="G4" s="155"/>
      <c r="H4" s="1134" t="s">
        <v>1041</v>
      </c>
      <c r="I4" s="1135"/>
      <c r="J4" s="1135"/>
      <c r="K4" s="157"/>
      <c r="L4" s="155"/>
      <c r="M4" s="155"/>
      <c r="N4" s="157"/>
      <c r="O4" s="157"/>
      <c r="P4" s="157"/>
      <c r="Q4" s="155"/>
      <c r="R4" s="155"/>
      <c r="S4" s="157"/>
      <c r="T4" s="157"/>
      <c r="U4" s="153"/>
      <c r="V4" s="153"/>
      <c r="W4" s="153"/>
      <c r="X4" s="153"/>
      <c r="Y4" s="153"/>
      <c r="Z4" s="153"/>
      <c r="AA4" s="153"/>
      <c r="AB4" s="153"/>
      <c r="AC4" s="153"/>
      <c r="AD4" s="153"/>
      <c r="AE4" s="153"/>
      <c r="AF4" s="153"/>
      <c r="AG4" s="153"/>
      <c r="AH4" s="153"/>
      <c r="AI4" s="153"/>
      <c r="AJ4" s="153"/>
      <c r="AK4" s="153"/>
    </row>
    <row r="5" spans="1:10" ht="40.5" customHeight="1" thickBot="1">
      <c r="A5" s="1136" t="s">
        <v>172</v>
      </c>
      <c r="B5" s="1136" t="s">
        <v>168</v>
      </c>
      <c r="C5" s="1136" t="s">
        <v>809</v>
      </c>
      <c r="D5" s="1136" t="s">
        <v>1047</v>
      </c>
      <c r="E5" s="1137" t="s">
        <v>1048</v>
      </c>
      <c r="F5" s="1138"/>
      <c r="G5" s="1138"/>
      <c r="H5" s="1139"/>
      <c r="I5" s="1136" t="s">
        <v>997</v>
      </c>
      <c r="J5" s="1136" t="s">
        <v>1049</v>
      </c>
    </row>
    <row r="6" spans="1:10" ht="40.5" customHeight="1" thickBot="1">
      <c r="A6" s="911"/>
      <c r="B6" s="911"/>
      <c r="C6" s="911"/>
      <c r="D6" s="935"/>
      <c r="E6" s="186" t="s">
        <v>169</v>
      </c>
      <c r="F6" s="186" t="s">
        <v>170</v>
      </c>
      <c r="G6" s="186" t="s">
        <v>171</v>
      </c>
      <c r="H6" s="186" t="s">
        <v>810</v>
      </c>
      <c r="I6" s="1140"/>
      <c r="J6" s="1140"/>
    </row>
    <row r="7" spans="1:10" s="156" customFormat="1" ht="30" customHeight="1">
      <c r="A7" s="727" t="s">
        <v>1017</v>
      </c>
      <c r="B7" s="728">
        <v>0</v>
      </c>
      <c r="C7" s="729">
        <v>0</v>
      </c>
      <c r="D7" s="729">
        <v>11617</v>
      </c>
      <c r="E7" s="730">
        <v>0</v>
      </c>
      <c r="F7" s="730">
        <v>0</v>
      </c>
      <c r="G7" s="729">
        <v>0</v>
      </c>
      <c r="H7" s="729">
        <f>SUM(E7:G7)</f>
        <v>0</v>
      </c>
      <c r="I7" s="729">
        <v>0</v>
      </c>
      <c r="J7" s="729">
        <v>0</v>
      </c>
    </row>
    <row r="8" spans="1:10" s="156" customFormat="1" ht="30" customHeight="1">
      <c r="A8" s="190"/>
      <c r="B8" s="193"/>
      <c r="C8" s="195"/>
      <c r="D8" s="195"/>
      <c r="E8" s="195"/>
      <c r="F8" s="195"/>
      <c r="G8" s="195"/>
      <c r="H8" s="195"/>
      <c r="I8" s="195"/>
      <c r="J8" s="195"/>
    </row>
    <row r="9" spans="1:10" s="156" customFormat="1" ht="30" customHeight="1">
      <c r="A9" s="190"/>
      <c r="B9" s="193"/>
      <c r="C9" s="195"/>
      <c r="D9" s="195"/>
      <c r="E9" s="198"/>
      <c r="F9" s="195"/>
      <c r="G9" s="195"/>
      <c r="H9" s="195"/>
      <c r="I9" s="195"/>
      <c r="J9" s="195"/>
    </row>
    <row r="10" spans="1:10" s="156" customFormat="1" ht="30" customHeight="1">
      <c r="A10" s="190"/>
      <c r="B10" s="193"/>
      <c r="C10" s="196"/>
      <c r="D10" s="196"/>
      <c r="E10" s="196"/>
      <c r="F10" s="196"/>
      <c r="G10" s="196"/>
      <c r="H10" s="196"/>
      <c r="I10" s="196"/>
      <c r="J10" s="196"/>
    </row>
    <row r="11" spans="1:10" s="156" customFormat="1" ht="30" customHeight="1">
      <c r="A11" s="190"/>
      <c r="B11" s="193"/>
      <c r="C11" s="196"/>
      <c r="D11" s="196"/>
      <c r="E11" s="196"/>
      <c r="F11" s="196"/>
      <c r="G11" s="196"/>
      <c r="H11" s="196"/>
      <c r="I11" s="196"/>
      <c r="J11" s="196"/>
    </row>
    <row r="12" spans="1:10" s="156" customFormat="1" ht="30" customHeight="1">
      <c r="A12" s="190"/>
      <c r="B12" s="193"/>
      <c r="C12" s="196"/>
      <c r="D12" s="196"/>
      <c r="E12" s="196"/>
      <c r="F12" s="196"/>
      <c r="G12" s="196"/>
      <c r="H12" s="196"/>
      <c r="I12" s="196"/>
      <c r="J12" s="196"/>
    </row>
    <row r="13" spans="1:10" s="156" customFormat="1" ht="30" customHeight="1">
      <c r="A13" s="190"/>
      <c r="B13" s="193"/>
      <c r="C13" s="196"/>
      <c r="D13" s="196"/>
      <c r="E13" s="196"/>
      <c r="F13" s="196"/>
      <c r="G13" s="196"/>
      <c r="H13" s="196"/>
      <c r="I13" s="196"/>
      <c r="J13" s="196"/>
    </row>
    <row r="14" spans="1:10" s="156" customFormat="1" ht="30" customHeight="1">
      <c r="A14" s="191"/>
      <c r="B14" s="193"/>
      <c r="C14" s="196"/>
      <c r="D14" s="196"/>
      <c r="E14" s="196"/>
      <c r="F14" s="196"/>
      <c r="G14" s="196"/>
      <c r="H14" s="196"/>
      <c r="I14" s="196"/>
      <c r="J14" s="196"/>
    </row>
    <row r="15" spans="1:10" s="156" customFormat="1" ht="30" customHeight="1" thickBot="1">
      <c r="A15" s="192"/>
      <c r="B15" s="194"/>
      <c r="C15" s="197"/>
      <c r="D15" s="197"/>
      <c r="E15" s="197"/>
      <c r="F15" s="197"/>
      <c r="G15" s="197"/>
      <c r="H15" s="197"/>
      <c r="I15" s="197"/>
      <c r="J15" s="197"/>
    </row>
    <row r="16" spans="1:10" ht="30" customHeight="1" thickBot="1">
      <c r="A16" s="189" t="s">
        <v>810</v>
      </c>
      <c r="B16" s="188">
        <f>SUM(B7:B15)</f>
        <v>0</v>
      </c>
      <c r="C16" s="200">
        <f aca="true" t="shared" si="0" ref="C16:J16">SUM(C7:C15)</f>
        <v>0</v>
      </c>
      <c r="D16" s="200">
        <f t="shared" si="0"/>
        <v>11617</v>
      </c>
      <c r="E16" s="200">
        <f t="shared" si="0"/>
        <v>0</v>
      </c>
      <c r="F16" s="200">
        <f t="shared" si="0"/>
        <v>0</v>
      </c>
      <c r="G16" s="200">
        <f t="shared" si="0"/>
        <v>0</v>
      </c>
      <c r="H16" s="200">
        <f t="shared" si="0"/>
        <v>0</v>
      </c>
      <c r="I16" s="200">
        <f t="shared" si="0"/>
        <v>0</v>
      </c>
      <c r="J16" s="200">
        <f t="shared" si="0"/>
        <v>0</v>
      </c>
    </row>
    <row r="18" spans="1:8" ht="12.75" customHeight="1">
      <c r="A18" s="5"/>
      <c r="B18" s="123"/>
      <c r="C18" s="123"/>
      <c r="D18" s="123"/>
      <c r="E18" s="123"/>
      <c r="F18" s="123"/>
      <c r="G18" s="123"/>
      <c r="H18" s="123"/>
    </row>
    <row r="19" ht="12.75" customHeight="1">
      <c r="A19" s="156"/>
    </row>
  </sheetData>
  <sheetProtection/>
  <mergeCells count="9">
    <mergeCell ref="A2:J2"/>
    <mergeCell ref="H4:J4"/>
    <mergeCell ref="A5:A6"/>
    <mergeCell ref="B5:B6"/>
    <mergeCell ref="C5:C6"/>
    <mergeCell ref="D5:D6"/>
    <mergeCell ref="E5:H5"/>
    <mergeCell ref="I5:I6"/>
    <mergeCell ref="J5:J6"/>
  </mergeCells>
  <printOptions horizontalCentered="1"/>
  <pageMargins left="0" right="0.3937007874015748" top="0.7874015748031497" bottom="0.7874015748031497" header="0" footer="0"/>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2:AA257"/>
  <sheetViews>
    <sheetView zoomScalePageLayoutView="0" workbookViewId="0" topLeftCell="A211">
      <selection activeCell="A238" sqref="A238"/>
    </sheetView>
  </sheetViews>
  <sheetFormatPr defaultColWidth="9.140625" defaultRowHeight="12.75" customHeight="1"/>
  <cols>
    <col min="1" max="1" width="12.7109375" style="151" customWidth="1"/>
    <col min="2" max="2" width="54.28125" style="151" customWidth="1"/>
    <col min="3" max="3" width="8.140625" style="151" customWidth="1"/>
    <col min="4" max="4" width="21.140625" style="151" customWidth="1"/>
    <col min="5" max="5" width="10.421875" style="151" customWidth="1"/>
    <col min="6" max="6" width="9.140625" style="151" customWidth="1"/>
    <col min="7" max="7" width="10.8515625" style="151" customWidth="1"/>
    <col min="8" max="9" width="9.140625" style="151" customWidth="1"/>
    <col min="10" max="10" width="10.8515625" style="151" customWidth="1"/>
    <col min="11" max="12" width="9.140625" style="151" customWidth="1"/>
    <col min="13" max="13" width="10.8515625" style="151" customWidth="1"/>
    <col min="14" max="17" width="9.140625" style="151" customWidth="1"/>
    <col min="18" max="18" width="10.8515625" style="151" customWidth="1"/>
    <col min="19" max="22" width="9.140625" style="151" customWidth="1"/>
    <col min="23" max="23" width="10.8515625" style="151" customWidth="1"/>
    <col min="24" max="26" width="9.140625" style="151" customWidth="1"/>
    <col min="27" max="27" width="11.00390625" style="151" customWidth="1"/>
    <col min="28" max="16384" width="9.140625" style="151" customWidth="1"/>
  </cols>
  <sheetData>
    <row r="1" ht="12.75" customHeight="1" hidden="1"/>
    <row r="2" spans="1:27" s="150" customFormat="1" ht="22.5" customHeight="1">
      <c r="A2" s="1132" t="s">
        <v>1029</v>
      </c>
      <c r="B2" s="1132"/>
      <c r="C2" s="1132"/>
      <c r="D2" s="1132"/>
      <c r="E2" s="1132"/>
      <c r="F2" s="1132"/>
      <c r="G2" s="1132"/>
      <c r="H2" s="1132"/>
      <c r="I2" s="1132"/>
      <c r="J2" s="1132"/>
      <c r="K2" s="1132"/>
      <c r="L2" s="1132"/>
      <c r="M2" s="1132"/>
      <c r="N2" s="1132"/>
      <c r="O2" s="1132"/>
      <c r="P2" s="1132"/>
      <c r="Q2" s="1132"/>
      <c r="R2" s="1132"/>
      <c r="S2" s="1132"/>
      <c r="T2" s="1132"/>
      <c r="U2" s="1132"/>
      <c r="V2" s="1132"/>
      <c r="W2" s="1132"/>
      <c r="X2" s="1132"/>
      <c r="Y2" s="1132"/>
      <c r="Z2" s="1132"/>
      <c r="AA2" s="1132"/>
    </row>
    <row r="4" spans="1:26" s="115" customFormat="1" ht="21.75" customHeight="1">
      <c r="A4" s="115" t="s">
        <v>998</v>
      </c>
      <c r="C4" s="117"/>
      <c r="E4" s="117"/>
      <c r="F4" s="152"/>
      <c r="G4" s="152"/>
      <c r="H4" s="152"/>
      <c r="I4" s="152"/>
      <c r="J4" s="152"/>
      <c r="K4" s="152"/>
      <c r="L4" s="152"/>
      <c r="M4" s="152"/>
      <c r="N4" s="152"/>
      <c r="O4" s="152"/>
      <c r="P4" s="152"/>
      <c r="Q4" s="152"/>
      <c r="R4" s="152"/>
      <c r="S4" s="152"/>
      <c r="T4" s="152"/>
      <c r="U4" s="152"/>
      <c r="V4" s="152"/>
      <c r="W4" s="152"/>
      <c r="X4" s="152"/>
      <c r="Y4" s="152"/>
      <c r="Z4" s="152"/>
    </row>
    <row r="5" spans="1:27" s="115" customFormat="1" ht="21.75" customHeight="1" thickBot="1">
      <c r="A5" s="153" t="s">
        <v>808</v>
      </c>
      <c r="B5" s="153"/>
      <c r="C5" s="154"/>
      <c r="D5" s="153"/>
      <c r="E5" s="154"/>
      <c r="F5" s="155"/>
      <c r="G5" s="155"/>
      <c r="H5" s="155"/>
      <c r="I5" s="155"/>
      <c r="J5" s="156"/>
      <c r="K5" s="157"/>
      <c r="L5" s="155"/>
      <c r="M5" s="155"/>
      <c r="N5" s="157"/>
      <c r="O5" s="157"/>
      <c r="P5" s="157"/>
      <c r="Q5" s="155"/>
      <c r="R5" s="155"/>
      <c r="S5" s="157"/>
      <c r="T5" s="157"/>
      <c r="U5" s="157"/>
      <c r="V5" s="157"/>
      <c r="W5" s="187"/>
      <c r="X5" s="1134" t="s">
        <v>1030</v>
      </c>
      <c r="Y5" s="1134"/>
      <c r="Z5" s="1134"/>
      <c r="AA5" s="1134"/>
    </row>
    <row r="6" spans="1:27" s="145" customFormat="1" ht="30" customHeight="1" thickBot="1">
      <c r="A6" s="1148" t="s">
        <v>811</v>
      </c>
      <c r="B6" s="1148" t="s">
        <v>812</v>
      </c>
      <c r="C6" s="1151" t="s">
        <v>231</v>
      </c>
      <c r="D6" s="1148" t="s">
        <v>813</v>
      </c>
      <c r="E6" s="1151" t="s">
        <v>232</v>
      </c>
      <c r="F6" s="1144" t="s">
        <v>809</v>
      </c>
      <c r="G6" s="1161"/>
      <c r="H6" s="1145"/>
      <c r="I6" s="1144" t="s">
        <v>1031</v>
      </c>
      <c r="J6" s="1161"/>
      <c r="K6" s="1145"/>
      <c r="L6" s="1144" t="s">
        <v>934</v>
      </c>
      <c r="M6" s="1161"/>
      <c r="N6" s="1161"/>
      <c r="O6" s="1161"/>
      <c r="P6" s="1145"/>
      <c r="Q6" s="1144" t="s">
        <v>934</v>
      </c>
      <c r="R6" s="1161"/>
      <c r="S6" s="1161"/>
      <c r="T6" s="1161"/>
      <c r="U6" s="1145"/>
      <c r="V6" s="1144" t="s">
        <v>1032</v>
      </c>
      <c r="W6" s="1161"/>
      <c r="X6" s="1161"/>
      <c r="Y6" s="1161"/>
      <c r="Z6" s="1145"/>
      <c r="AA6" s="1141" t="s">
        <v>1033</v>
      </c>
    </row>
    <row r="7" spans="1:27" s="145" customFormat="1" ht="21.75" customHeight="1" thickBot="1">
      <c r="A7" s="1149"/>
      <c r="B7" s="1149"/>
      <c r="C7" s="1152"/>
      <c r="D7" s="1149"/>
      <c r="E7" s="1152"/>
      <c r="F7" s="1144" t="s">
        <v>815</v>
      </c>
      <c r="G7" s="1145"/>
      <c r="H7" s="1146" t="s">
        <v>810</v>
      </c>
      <c r="I7" s="1144" t="s">
        <v>815</v>
      </c>
      <c r="J7" s="1145"/>
      <c r="K7" s="1146" t="s">
        <v>810</v>
      </c>
      <c r="L7" s="1144" t="s">
        <v>815</v>
      </c>
      <c r="M7" s="1145"/>
      <c r="N7" s="1154" t="s">
        <v>804</v>
      </c>
      <c r="O7" s="1156" t="s">
        <v>233</v>
      </c>
      <c r="P7" s="1146" t="s">
        <v>810</v>
      </c>
      <c r="Q7" s="1144" t="s">
        <v>815</v>
      </c>
      <c r="R7" s="1145"/>
      <c r="S7" s="1154" t="s">
        <v>804</v>
      </c>
      <c r="T7" s="1156" t="s">
        <v>233</v>
      </c>
      <c r="U7" s="1146" t="s">
        <v>810</v>
      </c>
      <c r="V7" s="1144" t="s">
        <v>815</v>
      </c>
      <c r="W7" s="1145"/>
      <c r="X7" s="1154" t="s">
        <v>804</v>
      </c>
      <c r="Y7" s="1156" t="s">
        <v>233</v>
      </c>
      <c r="Z7" s="1146" t="s">
        <v>810</v>
      </c>
      <c r="AA7" s="1142"/>
    </row>
    <row r="8" spans="1:27" s="145" customFormat="1" ht="21.75" customHeight="1" thickBot="1">
      <c r="A8" s="1150"/>
      <c r="B8" s="1150"/>
      <c r="C8" s="1153"/>
      <c r="D8" s="1150"/>
      <c r="E8" s="1153"/>
      <c r="F8" s="158" t="s">
        <v>606</v>
      </c>
      <c r="G8" s="158" t="s">
        <v>814</v>
      </c>
      <c r="H8" s="1147"/>
      <c r="I8" s="158" t="s">
        <v>606</v>
      </c>
      <c r="J8" s="158" t="s">
        <v>814</v>
      </c>
      <c r="K8" s="1147"/>
      <c r="L8" s="158" t="s">
        <v>606</v>
      </c>
      <c r="M8" s="158" t="s">
        <v>814</v>
      </c>
      <c r="N8" s="1155"/>
      <c r="O8" s="1157"/>
      <c r="P8" s="1147"/>
      <c r="Q8" s="159" t="s">
        <v>606</v>
      </c>
      <c r="R8" s="158" t="s">
        <v>814</v>
      </c>
      <c r="S8" s="1155"/>
      <c r="T8" s="1157"/>
      <c r="U8" s="1147"/>
      <c r="V8" s="158" t="s">
        <v>606</v>
      </c>
      <c r="W8" s="158" t="s">
        <v>814</v>
      </c>
      <c r="X8" s="1155"/>
      <c r="Y8" s="1157"/>
      <c r="Z8" s="1147"/>
      <c r="AA8" s="1143"/>
    </row>
    <row r="9" spans="1:27" s="160" customFormat="1" ht="22.5" customHeight="1" thickBot="1">
      <c r="A9" s="1158" t="s">
        <v>800</v>
      </c>
      <c r="B9" s="1159"/>
      <c r="C9" s="1159"/>
      <c r="D9" s="1159"/>
      <c r="E9" s="1160"/>
      <c r="F9" s="283">
        <f>F11+F18+F27</f>
        <v>0</v>
      </c>
      <c r="G9" s="283">
        <f aca="true" t="shared" si="0" ref="G9:Z9">G11+G18+G27</f>
        <v>0</v>
      </c>
      <c r="H9" s="283">
        <f t="shared" si="0"/>
        <v>229597</v>
      </c>
      <c r="I9" s="283">
        <f t="shared" si="0"/>
        <v>0</v>
      </c>
      <c r="J9" s="283">
        <f t="shared" si="0"/>
        <v>0</v>
      </c>
      <c r="K9" s="283">
        <f t="shared" si="0"/>
        <v>229597</v>
      </c>
      <c r="L9" s="283">
        <f t="shared" si="0"/>
        <v>0</v>
      </c>
      <c r="M9" s="283">
        <f t="shared" si="0"/>
        <v>0</v>
      </c>
      <c r="N9" s="283">
        <f t="shared" si="0"/>
        <v>0</v>
      </c>
      <c r="O9" s="283">
        <f>O11+O18+O27</f>
        <v>0</v>
      </c>
      <c r="P9" s="283">
        <f t="shared" si="0"/>
        <v>0</v>
      </c>
      <c r="Q9" s="283">
        <f t="shared" si="0"/>
        <v>0</v>
      </c>
      <c r="R9" s="283">
        <f t="shared" si="0"/>
        <v>0</v>
      </c>
      <c r="S9" s="283">
        <f t="shared" si="0"/>
        <v>0</v>
      </c>
      <c r="T9" s="283">
        <f>T11+T18+T27</f>
        <v>0</v>
      </c>
      <c r="U9" s="283">
        <f t="shared" si="0"/>
        <v>0</v>
      </c>
      <c r="V9" s="283">
        <f t="shared" si="0"/>
        <v>0</v>
      </c>
      <c r="W9" s="283">
        <f t="shared" si="0"/>
        <v>0</v>
      </c>
      <c r="X9" s="283">
        <f t="shared" si="0"/>
        <v>0</v>
      </c>
      <c r="Y9" s="283">
        <f>Y11+Y18+Y27</f>
        <v>0</v>
      </c>
      <c r="Z9" s="283">
        <f t="shared" si="0"/>
        <v>0</v>
      </c>
      <c r="AA9" s="283">
        <f>AA11+AA18+AA27</f>
        <v>0</v>
      </c>
    </row>
    <row r="10" spans="3:27" s="116" customFormat="1" ht="4.5" customHeight="1" thickBot="1">
      <c r="C10" s="161"/>
      <c r="E10" s="161"/>
      <c r="F10" s="162"/>
      <c r="G10" s="162"/>
      <c r="H10" s="162"/>
      <c r="I10" s="162"/>
      <c r="J10" s="162"/>
      <c r="K10" s="162"/>
      <c r="L10" s="162"/>
      <c r="M10" s="162"/>
      <c r="N10" s="162"/>
      <c r="O10" s="162"/>
      <c r="P10" s="162"/>
      <c r="Q10" s="162"/>
      <c r="R10" s="162"/>
      <c r="S10" s="162"/>
      <c r="T10" s="162"/>
      <c r="U10" s="162"/>
      <c r="V10" s="162"/>
      <c r="W10" s="162"/>
      <c r="X10" s="162"/>
      <c r="Y10" s="162"/>
      <c r="Z10" s="162"/>
      <c r="AA10" s="162"/>
    </row>
    <row r="11" spans="1:27" s="163" customFormat="1" ht="21.75" customHeight="1" thickBot="1">
      <c r="A11" s="1162" t="s">
        <v>113</v>
      </c>
      <c r="B11" s="1163"/>
      <c r="C11" s="1163"/>
      <c r="D11" s="1163"/>
      <c r="E11" s="1164"/>
      <c r="F11" s="281">
        <f aca="true" t="shared" si="1" ref="F11:AA11">F13+F15</f>
        <v>0</v>
      </c>
      <c r="G11" s="281">
        <f t="shared" si="1"/>
        <v>0</v>
      </c>
      <c r="H11" s="281">
        <f t="shared" si="1"/>
        <v>0</v>
      </c>
      <c r="I11" s="281">
        <f t="shared" si="1"/>
        <v>0</v>
      </c>
      <c r="J11" s="281">
        <f t="shared" si="1"/>
        <v>0</v>
      </c>
      <c r="K11" s="281">
        <f t="shared" si="1"/>
        <v>0</v>
      </c>
      <c r="L11" s="281">
        <f t="shared" si="1"/>
        <v>0</v>
      </c>
      <c r="M11" s="281">
        <f t="shared" si="1"/>
        <v>0</v>
      </c>
      <c r="N11" s="281">
        <f t="shared" si="1"/>
        <v>0</v>
      </c>
      <c r="O11" s="281">
        <f t="shared" si="1"/>
        <v>0</v>
      </c>
      <c r="P11" s="281">
        <f t="shared" si="1"/>
        <v>0</v>
      </c>
      <c r="Q11" s="281">
        <f t="shared" si="1"/>
        <v>0</v>
      </c>
      <c r="R11" s="281">
        <f t="shared" si="1"/>
        <v>0</v>
      </c>
      <c r="S11" s="281">
        <f t="shared" si="1"/>
        <v>0</v>
      </c>
      <c r="T11" s="281">
        <f t="shared" si="1"/>
        <v>0</v>
      </c>
      <c r="U11" s="281">
        <f t="shared" si="1"/>
        <v>0</v>
      </c>
      <c r="V11" s="281">
        <f t="shared" si="1"/>
        <v>0</v>
      </c>
      <c r="W11" s="281">
        <f t="shared" si="1"/>
        <v>0</v>
      </c>
      <c r="X11" s="281">
        <f t="shared" si="1"/>
        <v>0</v>
      </c>
      <c r="Y11" s="281">
        <f t="shared" si="1"/>
        <v>0</v>
      </c>
      <c r="Z11" s="281">
        <f t="shared" si="1"/>
        <v>0</v>
      </c>
      <c r="AA11" s="281">
        <f t="shared" si="1"/>
        <v>0</v>
      </c>
    </row>
    <row r="12" spans="3:27" s="116" customFormat="1" ht="4.5" customHeight="1" thickBot="1">
      <c r="C12" s="161"/>
      <c r="E12" s="161"/>
      <c r="F12" s="162"/>
      <c r="G12" s="162"/>
      <c r="H12" s="162"/>
      <c r="I12" s="162"/>
      <c r="J12" s="162"/>
      <c r="K12" s="162"/>
      <c r="L12" s="162"/>
      <c r="M12" s="162"/>
      <c r="N12" s="162"/>
      <c r="O12" s="162"/>
      <c r="P12" s="162"/>
      <c r="Q12" s="162"/>
      <c r="R12" s="162"/>
      <c r="S12" s="162"/>
      <c r="T12" s="162"/>
      <c r="U12" s="162"/>
      <c r="V12" s="162"/>
      <c r="W12" s="162"/>
      <c r="X12" s="162"/>
      <c r="Y12" s="162"/>
      <c r="Z12" s="162"/>
      <c r="AA12" s="162"/>
    </row>
    <row r="13" spans="1:27" s="5" customFormat="1" ht="21" customHeight="1" thickBot="1">
      <c r="A13" s="1165" t="s">
        <v>1034</v>
      </c>
      <c r="B13" s="1166"/>
      <c r="C13" s="1166"/>
      <c r="D13" s="1166"/>
      <c r="E13" s="1167"/>
      <c r="F13" s="280">
        <f aca="true" t="shared" si="2" ref="F13:AA13">SUM(F14)</f>
        <v>0</v>
      </c>
      <c r="G13" s="280">
        <f t="shared" si="2"/>
        <v>0</v>
      </c>
      <c r="H13" s="280">
        <f t="shared" si="2"/>
        <v>0</v>
      </c>
      <c r="I13" s="280">
        <f t="shared" si="2"/>
        <v>0</v>
      </c>
      <c r="J13" s="280">
        <f t="shared" si="2"/>
        <v>0</v>
      </c>
      <c r="K13" s="280">
        <f t="shared" si="2"/>
        <v>0</v>
      </c>
      <c r="L13" s="280">
        <f t="shared" si="2"/>
        <v>0</v>
      </c>
      <c r="M13" s="280">
        <f t="shared" si="2"/>
        <v>0</v>
      </c>
      <c r="N13" s="280">
        <f t="shared" si="2"/>
        <v>0</v>
      </c>
      <c r="O13" s="280">
        <f t="shared" si="2"/>
        <v>0</v>
      </c>
      <c r="P13" s="280">
        <f t="shared" si="2"/>
        <v>0</v>
      </c>
      <c r="Q13" s="280">
        <f t="shared" si="2"/>
        <v>0</v>
      </c>
      <c r="R13" s="280">
        <f t="shared" si="2"/>
        <v>0</v>
      </c>
      <c r="S13" s="280">
        <f t="shared" si="2"/>
        <v>0</v>
      </c>
      <c r="T13" s="280">
        <f t="shared" si="2"/>
        <v>0</v>
      </c>
      <c r="U13" s="280">
        <f t="shared" si="2"/>
        <v>0</v>
      </c>
      <c r="V13" s="280">
        <f t="shared" si="2"/>
        <v>0</v>
      </c>
      <c r="W13" s="280">
        <f t="shared" si="2"/>
        <v>0</v>
      </c>
      <c r="X13" s="280">
        <f t="shared" si="2"/>
        <v>0</v>
      </c>
      <c r="Y13" s="280">
        <f t="shared" si="2"/>
        <v>0</v>
      </c>
      <c r="Z13" s="280">
        <f t="shared" si="2"/>
        <v>0</v>
      </c>
      <c r="AA13" s="280">
        <f t="shared" si="2"/>
        <v>0</v>
      </c>
    </row>
    <row r="14" spans="1:27" s="123" customFormat="1" ht="30" customHeight="1" thickBot="1">
      <c r="A14" s="731" t="s">
        <v>31</v>
      </c>
      <c r="B14" s="171" t="s">
        <v>117</v>
      </c>
      <c r="C14" s="129" t="s">
        <v>116</v>
      </c>
      <c r="D14" s="171" t="s">
        <v>803</v>
      </c>
      <c r="E14" s="129">
        <v>2015</v>
      </c>
      <c r="F14" s="130">
        <f>L14</f>
        <v>0</v>
      </c>
      <c r="G14" s="130">
        <f>M14</f>
        <v>0</v>
      </c>
      <c r="H14" s="130">
        <f>P14</f>
        <v>0</v>
      </c>
      <c r="I14" s="130">
        <v>0</v>
      </c>
      <c r="J14" s="130">
        <v>0</v>
      </c>
      <c r="K14" s="130">
        <v>0</v>
      </c>
      <c r="L14" s="130">
        <v>0</v>
      </c>
      <c r="M14" s="130">
        <v>0</v>
      </c>
      <c r="N14" s="130">
        <v>0</v>
      </c>
      <c r="O14" s="131">
        <v>0</v>
      </c>
      <c r="P14" s="130">
        <f>SUM(N14:O14)</f>
        <v>0</v>
      </c>
      <c r="Q14" s="130">
        <v>0</v>
      </c>
      <c r="R14" s="130">
        <v>0</v>
      </c>
      <c r="S14" s="130">
        <v>0</v>
      </c>
      <c r="T14" s="131">
        <v>0</v>
      </c>
      <c r="U14" s="130">
        <f>SUM(S14:T14)</f>
        <v>0</v>
      </c>
      <c r="V14" s="130">
        <v>0</v>
      </c>
      <c r="W14" s="130">
        <v>0</v>
      </c>
      <c r="X14" s="130">
        <v>0</v>
      </c>
      <c r="Y14" s="131">
        <v>0</v>
      </c>
      <c r="Z14" s="130">
        <f>SUM(X14:Y14)</f>
        <v>0</v>
      </c>
      <c r="AA14" s="132">
        <f>P14+U14+Z14</f>
        <v>0</v>
      </c>
    </row>
    <row r="15" spans="1:27" s="5" customFormat="1" ht="21" customHeight="1" thickBot="1">
      <c r="A15" s="1165" t="s">
        <v>1035</v>
      </c>
      <c r="B15" s="1166"/>
      <c r="C15" s="1166"/>
      <c r="D15" s="1166"/>
      <c r="E15" s="1167"/>
      <c r="F15" s="280">
        <f aca="true" t="shared" si="3" ref="F15:AA15">SUM(F16)</f>
        <v>0</v>
      </c>
      <c r="G15" s="280">
        <f t="shared" si="3"/>
        <v>0</v>
      </c>
      <c r="H15" s="280">
        <f t="shared" si="3"/>
        <v>0</v>
      </c>
      <c r="I15" s="280">
        <f t="shared" si="3"/>
        <v>0</v>
      </c>
      <c r="J15" s="280">
        <f t="shared" si="3"/>
        <v>0</v>
      </c>
      <c r="K15" s="280">
        <f t="shared" si="3"/>
        <v>0</v>
      </c>
      <c r="L15" s="280">
        <f t="shared" si="3"/>
        <v>0</v>
      </c>
      <c r="M15" s="280">
        <f t="shared" si="3"/>
        <v>0</v>
      </c>
      <c r="N15" s="280">
        <f t="shared" si="3"/>
        <v>0</v>
      </c>
      <c r="O15" s="280">
        <f t="shared" si="3"/>
        <v>0</v>
      </c>
      <c r="P15" s="280">
        <f t="shared" si="3"/>
        <v>0</v>
      </c>
      <c r="Q15" s="280">
        <f t="shared" si="3"/>
        <v>0</v>
      </c>
      <c r="R15" s="280">
        <f t="shared" si="3"/>
        <v>0</v>
      </c>
      <c r="S15" s="280">
        <f t="shared" si="3"/>
        <v>0</v>
      </c>
      <c r="T15" s="280">
        <f t="shared" si="3"/>
        <v>0</v>
      </c>
      <c r="U15" s="280">
        <f t="shared" si="3"/>
        <v>0</v>
      </c>
      <c r="V15" s="280">
        <f t="shared" si="3"/>
        <v>0</v>
      </c>
      <c r="W15" s="280">
        <f t="shared" si="3"/>
        <v>0</v>
      </c>
      <c r="X15" s="280">
        <f t="shared" si="3"/>
        <v>0</v>
      </c>
      <c r="Y15" s="280">
        <f t="shared" si="3"/>
        <v>0</v>
      </c>
      <c r="Z15" s="280">
        <f t="shared" si="3"/>
        <v>0</v>
      </c>
      <c r="AA15" s="280">
        <f t="shared" si="3"/>
        <v>0</v>
      </c>
    </row>
    <row r="16" spans="1:27" s="123" customFormat="1" ht="30" customHeight="1" thickBot="1">
      <c r="A16" s="144"/>
      <c r="B16" s="171"/>
      <c r="C16" s="129"/>
      <c r="D16" s="171"/>
      <c r="E16" s="129"/>
      <c r="F16" s="130">
        <f>I16+L16+Q16+V16</f>
        <v>0</v>
      </c>
      <c r="G16" s="130">
        <f>J16+M16+R16+W16</f>
        <v>0</v>
      </c>
      <c r="H16" s="130">
        <f>K16+AA16</f>
        <v>0</v>
      </c>
      <c r="I16" s="130">
        <v>0</v>
      </c>
      <c r="J16" s="130">
        <v>0</v>
      </c>
      <c r="K16" s="130">
        <v>0</v>
      </c>
      <c r="L16" s="130">
        <v>0</v>
      </c>
      <c r="M16" s="130">
        <v>0</v>
      </c>
      <c r="N16" s="130">
        <v>0</v>
      </c>
      <c r="O16" s="131">
        <v>0</v>
      </c>
      <c r="P16" s="130">
        <f>SUM(N16:O16)</f>
        <v>0</v>
      </c>
      <c r="Q16" s="130">
        <v>0</v>
      </c>
      <c r="R16" s="130">
        <v>0</v>
      </c>
      <c r="S16" s="130">
        <v>0</v>
      </c>
      <c r="T16" s="131">
        <v>0</v>
      </c>
      <c r="U16" s="130">
        <f>SUM(S16:T16)</f>
        <v>0</v>
      </c>
      <c r="V16" s="130">
        <v>0</v>
      </c>
      <c r="W16" s="130">
        <v>0</v>
      </c>
      <c r="X16" s="130">
        <v>0</v>
      </c>
      <c r="Y16" s="131">
        <v>0</v>
      </c>
      <c r="Z16" s="130">
        <f>SUM(X16:Y16)</f>
        <v>0</v>
      </c>
      <c r="AA16" s="132">
        <f>P16+U16+Z16</f>
        <v>0</v>
      </c>
    </row>
    <row r="17" spans="3:27" s="116" customFormat="1" ht="4.5" customHeight="1" thickBot="1">
      <c r="C17" s="161"/>
      <c r="E17" s="161"/>
      <c r="F17" s="162"/>
      <c r="G17" s="162"/>
      <c r="H17" s="162"/>
      <c r="I17" s="162"/>
      <c r="J17" s="162"/>
      <c r="K17" s="162"/>
      <c r="L17" s="162"/>
      <c r="M17" s="162"/>
      <c r="N17" s="162"/>
      <c r="O17" s="162"/>
      <c r="P17" s="162"/>
      <c r="Q17" s="162"/>
      <c r="R17" s="162"/>
      <c r="S17" s="162"/>
      <c r="T17" s="162"/>
      <c r="U17" s="162"/>
      <c r="V17" s="162"/>
      <c r="W17" s="162"/>
      <c r="X17" s="162"/>
      <c r="Y17" s="162"/>
      <c r="Z17" s="162"/>
      <c r="AA17" s="162"/>
    </row>
    <row r="18" spans="1:27" s="163" customFormat="1" ht="21.75" customHeight="1" thickBot="1">
      <c r="A18" s="1162" t="s">
        <v>114</v>
      </c>
      <c r="B18" s="1163"/>
      <c r="C18" s="1163"/>
      <c r="D18" s="1163"/>
      <c r="E18" s="1164"/>
      <c r="F18" s="281">
        <f aca="true" t="shared" si="4" ref="F18:AA18">F20+F22</f>
        <v>0</v>
      </c>
      <c r="G18" s="281">
        <f t="shared" si="4"/>
        <v>0</v>
      </c>
      <c r="H18" s="281">
        <f t="shared" si="4"/>
        <v>229597</v>
      </c>
      <c r="I18" s="281">
        <f t="shared" si="4"/>
        <v>0</v>
      </c>
      <c r="J18" s="281">
        <f t="shared" si="4"/>
        <v>0</v>
      </c>
      <c r="K18" s="281">
        <f t="shared" si="4"/>
        <v>229597</v>
      </c>
      <c r="L18" s="281">
        <f t="shared" si="4"/>
        <v>0</v>
      </c>
      <c r="M18" s="281">
        <f t="shared" si="4"/>
        <v>0</v>
      </c>
      <c r="N18" s="281">
        <f t="shared" si="4"/>
        <v>0</v>
      </c>
      <c r="O18" s="281">
        <f t="shared" si="4"/>
        <v>0</v>
      </c>
      <c r="P18" s="281">
        <f t="shared" si="4"/>
        <v>0</v>
      </c>
      <c r="Q18" s="281">
        <f t="shared" si="4"/>
        <v>0</v>
      </c>
      <c r="R18" s="281">
        <f t="shared" si="4"/>
        <v>0</v>
      </c>
      <c r="S18" s="281">
        <f t="shared" si="4"/>
        <v>0</v>
      </c>
      <c r="T18" s="281">
        <f t="shared" si="4"/>
        <v>0</v>
      </c>
      <c r="U18" s="281">
        <f t="shared" si="4"/>
        <v>0</v>
      </c>
      <c r="V18" s="281">
        <f t="shared" si="4"/>
        <v>0</v>
      </c>
      <c r="W18" s="281">
        <f t="shared" si="4"/>
        <v>0</v>
      </c>
      <c r="X18" s="281">
        <f t="shared" si="4"/>
        <v>0</v>
      </c>
      <c r="Y18" s="281">
        <f t="shared" si="4"/>
        <v>0</v>
      </c>
      <c r="Z18" s="281">
        <f t="shared" si="4"/>
        <v>0</v>
      </c>
      <c r="AA18" s="281">
        <f t="shared" si="4"/>
        <v>0</v>
      </c>
    </row>
    <row r="19" spans="3:27" s="116" customFormat="1" ht="4.5" customHeight="1" thickBot="1">
      <c r="C19" s="161"/>
      <c r="E19" s="161"/>
      <c r="F19" s="162"/>
      <c r="G19" s="162"/>
      <c r="H19" s="162"/>
      <c r="I19" s="162"/>
      <c r="J19" s="162"/>
      <c r="K19" s="162"/>
      <c r="L19" s="162"/>
      <c r="M19" s="162"/>
      <c r="N19" s="162"/>
      <c r="O19" s="162"/>
      <c r="P19" s="162"/>
      <c r="Q19" s="162"/>
      <c r="R19" s="162"/>
      <c r="S19" s="162"/>
      <c r="T19" s="162"/>
      <c r="U19" s="162"/>
      <c r="V19" s="162"/>
      <c r="W19" s="162"/>
      <c r="X19" s="162"/>
      <c r="Y19" s="162"/>
      <c r="Z19" s="162"/>
      <c r="AA19" s="162"/>
    </row>
    <row r="20" spans="1:27" s="5" customFormat="1" ht="21" customHeight="1" thickBot="1">
      <c r="A20" s="1165" t="s">
        <v>1034</v>
      </c>
      <c r="B20" s="1166"/>
      <c r="C20" s="1166"/>
      <c r="D20" s="1166"/>
      <c r="E20" s="1167"/>
      <c r="F20" s="280">
        <f aca="true" t="shared" si="5" ref="F20:AA20">SUM(F21)</f>
        <v>0</v>
      </c>
      <c r="G20" s="280">
        <f t="shared" si="5"/>
        <v>0</v>
      </c>
      <c r="H20" s="280">
        <f t="shared" si="5"/>
        <v>0</v>
      </c>
      <c r="I20" s="280">
        <f t="shared" si="5"/>
        <v>0</v>
      </c>
      <c r="J20" s="280">
        <f t="shared" si="5"/>
        <v>0</v>
      </c>
      <c r="K20" s="280">
        <f t="shared" si="5"/>
        <v>0</v>
      </c>
      <c r="L20" s="280">
        <f t="shared" si="5"/>
        <v>0</v>
      </c>
      <c r="M20" s="280">
        <f t="shared" si="5"/>
        <v>0</v>
      </c>
      <c r="N20" s="280">
        <f t="shared" si="5"/>
        <v>0</v>
      </c>
      <c r="O20" s="280">
        <f t="shared" si="5"/>
        <v>0</v>
      </c>
      <c r="P20" s="280">
        <f t="shared" si="5"/>
        <v>0</v>
      </c>
      <c r="Q20" s="280">
        <f t="shared" si="5"/>
        <v>0</v>
      </c>
      <c r="R20" s="280">
        <f t="shared" si="5"/>
        <v>0</v>
      </c>
      <c r="S20" s="280">
        <f t="shared" si="5"/>
        <v>0</v>
      </c>
      <c r="T20" s="280">
        <f t="shared" si="5"/>
        <v>0</v>
      </c>
      <c r="U20" s="280">
        <f t="shared" si="5"/>
        <v>0</v>
      </c>
      <c r="V20" s="280">
        <f t="shared" si="5"/>
        <v>0</v>
      </c>
      <c r="W20" s="280">
        <f t="shared" si="5"/>
        <v>0</v>
      </c>
      <c r="X20" s="280">
        <f t="shared" si="5"/>
        <v>0</v>
      </c>
      <c r="Y20" s="280">
        <f t="shared" si="5"/>
        <v>0</v>
      </c>
      <c r="Z20" s="280">
        <f t="shared" si="5"/>
        <v>0</v>
      </c>
      <c r="AA20" s="280">
        <f t="shared" si="5"/>
        <v>0</v>
      </c>
    </row>
    <row r="21" spans="1:27" s="123" customFormat="1" ht="30" customHeight="1" thickBot="1">
      <c r="A21" s="144"/>
      <c r="B21" s="171"/>
      <c r="C21" s="129"/>
      <c r="D21" s="171"/>
      <c r="E21" s="129"/>
      <c r="F21" s="130">
        <f>I21+L21</f>
        <v>0</v>
      </c>
      <c r="G21" s="130">
        <f>J21+M21</f>
        <v>0</v>
      </c>
      <c r="H21" s="130">
        <f>K21+P21</f>
        <v>0</v>
      </c>
      <c r="I21" s="130">
        <v>0</v>
      </c>
      <c r="J21" s="130">
        <v>0</v>
      </c>
      <c r="K21" s="130">
        <v>0</v>
      </c>
      <c r="L21" s="130">
        <v>0</v>
      </c>
      <c r="M21" s="130">
        <v>0</v>
      </c>
      <c r="N21" s="130">
        <v>0</v>
      </c>
      <c r="O21" s="131">
        <v>0</v>
      </c>
      <c r="P21" s="130">
        <f>SUM(N21:O21)</f>
        <v>0</v>
      </c>
      <c r="Q21" s="130">
        <v>0</v>
      </c>
      <c r="R21" s="130">
        <v>0</v>
      </c>
      <c r="S21" s="130">
        <v>0</v>
      </c>
      <c r="T21" s="131">
        <v>0</v>
      </c>
      <c r="U21" s="130">
        <f>SUM(S21:T21)</f>
        <v>0</v>
      </c>
      <c r="V21" s="130">
        <v>0</v>
      </c>
      <c r="W21" s="130">
        <v>0</v>
      </c>
      <c r="X21" s="130">
        <v>0</v>
      </c>
      <c r="Y21" s="131">
        <v>0</v>
      </c>
      <c r="Z21" s="130">
        <f>SUM(X21:Y21)</f>
        <v>0</v>
      </c>
      <c r="AA21" s="132">
        <f>P21+U21+Z21</f>
        <v>0</v>
      </c>
    </row>
    <row r="22" spans="1:27" s="5" customFormat="1" ht="21" customHeight="1" thickBot="1">
      <c r="A22" s="1165" t="s">
        <v>1035</v>
      </c>
      <c r="B22" s="1166"/>
      <c r="C22" s="1166"/>
      <c r="D22" s="1166"/>
      <c r="E22" s="1167"/>
      <c r="F22" s="280">
        <f aca="true" t="shared" si="6" ref="F22:AA22">SUM(F23:F25)</f>
        <v>0</v>
      </c>
      <c r="G22" s="280">
        <f t="shared" si="6"/>
        <v>0</v>
      </c>
      <c r="H22" s="280">
        <f t="shared" si="6"/>
        <v>229597</v>
      </c>
      <c r="I22" s="280">
        <f t="shared" si="6"/>
        <v>0</v>
      </c>
      <c r="J22" s="280">
        <f t="shared" si="6"/>
        <v>0</v>
      </c>
      <c r="K22" s="280">
        <f t="shared" si="6"/>
        <v>229597</v>
      </c>
      <c r="L22" s="280">
        <f t="shared" si="6"/>
        <v>0</v>
      </c>
      <c r="M22" s="280">
        <f t="shared" si="6"/>
        <v>0</v>
      </c>
      <c r="N22" s="280">
        <f t="shared" si="6"/>
        <v>0</v>
      </c>
      <c r="O22" s="280">
        <f t="shared" si="6"/>
        <v>0</v>
      </c>
      <c r="P22" s="280">
        <f t="shared" si="6"/>
        <v>0</v>
      </c>
      <c r="Q22" s="280">
        <f t="shared" si="6"/>
        <v>0</v>
      </c>
      <c r="R22" s="280">
        <f t="shared" si="6"/>
        <v>0</v>
      </c>
      <c r="S22" s="280">
        <f t="shared" si="6"/>
        <v>0</v>
      </c>
      <c r="T22" s="280">
        <f t="shared" si="6"/>
        <v>0</v>
      </c>
      <c r="U22" s="280">
        <f t="shared" si="6"/>
        <v>0</v>
      </c>
      <c r="V22" s="280">
        <f t="shared" si="6"/>
        <v>0</v>
      </c>
      <c r="W22" s="280">
        <f t="shared" si="6"/>
        <v>0</v>
      </c>
      <c r="X22" s="280">
        <f t="shared" si="6"/>
        <v>0</v>
      </c>
      <c r="Y22" s="280">
        <f t="shared" si="6"/>
        <v>0</v>
      </c>
      <c r="Z22" s="280">
        <f t="shared" si="6"/>
        <v>0</v>
      </c>
      <c r="AA22" s="280">
        <f t="shared" si="6"/>
        <v>0</v>
      </c>
    </row>
    <row r="23" spans="1:27" s="123" customFormat="1" ht="80.25" customHeight="1">
      <c r="A23" s="138" t="s">
        <v>118</v>
      </c>
      <c r="B23" s="133" t="s">
        <v>71</v>
      </c>
      <c r="C23" s="136" t="s">
        <v>116</v>
      </c>
      <c r="D23" s="133" t="s">
        <v>1000</v>
      </c>
      <c r="E23" s="138" t="s">
        <v>1036</v>
      </c>
      <c r="F23" s="140">
        <f aca="true" t="shared" si="7" ref="F23:G25">I23+L23+Q23+V23</f>
        <v>0</v>
      </c>
      <c r="G23" s="140">
        <f t="shared" si="7"/>
        <v>0</v>
      </c>
      <c r="H23" s="140">
        <v>196544</v>
      </c>
      <c r="I23" s="140">
        <v>0</v>
      </c>
      <c r="J23" s="140">
        <v>0</v>
      </c>
      <c r="K23" s="140">
        <v>196544</v>
      </c>
      <c r="L23" s="140">
        <v>0</v>
      </c>
      <c r="M23" s="140">
        <v>0</v>
      </c>
      <c r="N23" s="140">
        <v>0</v>
      </c>
      <c r="O23" s="141">
        <v>0</v>
      </c>
      <c r="P23" s="140">
        <f>SUM(N23:O23)</f>
        <v>0</v>
      </c>
      <c r="Q23" s="140">
        <v>0</v>
      </c>
      <c r="R23" s="140">
        <v>0</v>
      </c>
      <c r="S23" s="140">
        <v>0</v>
      </c>
      <c r="T23" s="141">
        <v>0</v>
      </c>
      <c r="U23" s="140">
        <f>SUM(S23:T23)</f>
        <v>0</v>
      </c>
      <c r="V23" s="140">
        <v>0</v>
      </c>
      <c r="W23" s="140">
        <v>0</v>
      </c>
      <c r="X23" s="140">
        <v>0</v>
      </c>
      <c r="Y23" s="141">
        <v>0</v>
      </c>
      <c r="Z23" s="140">
        <f>SUM(X23:Y23)</f>
        <v>0</v>
      </c>
      <c r="AA23" s="127">
        <f>P23+U23+Z23</f>
        <v>0</v>
      </c>
    </row>
    <row r="24" spans="1:27" s="123" customFormat="1" ht="40.5" customHeight="1">
      <c r="A24" s="122" t="s">
        <v>120</v>
      </c>
      <c r="B24" s="134" t="s">
        <v>893</v>
      </c>
      <c r="C24" s="126" t="s">
        <v>116</v>
      </c>
      <c r="D24" s="134" t="s">
        <v>1001</v>
      </c>
      <c r="E24" s="122" t="s">
        <v>1037</v>
      </c>
      <c r="F24" s="120">
        <f t="shared" si="7"/>
        <v>0</v>
      </c>
      <c r="G24" s="120">
        <f t="shared" si="7"/>
        <v>0</v>
      </c>
      <c r="H24" s="120">
        <v>13777</v>
      </c>
      <c r="I24" s="120">
        <v>0</v>
      </c>
      <c r="J24" s="120">
        <v>0</v>
      </c>
      <c r="K24" s="120">
        <v>13777</v>
      </c>
      <c r="L24" s="120">
        <v>0</v>
      </c>
      <c r="M24" s="120">
        <v>0</v>
      </c>
      <c r="N24" s="120">
        <v>0</v>
      </c>
      <c r="O24" s="121">
        <v>0</v>
      </c>
      <c r="P24" s="120">
        <f>SUM(N24:O24)</f>
        <v>0</v>
      </c>
      <c r="Q24" s="120">
        <v>0</v>
      </c>
      <c r="R24" s="120">
        <v>0</v>
      </c>
      <c r="S24" s="120">
        <v>0</v>
      </c>
      <c r="T24" s="121">
        <v>0</v>
      </c>
      <c r="U24" s="120">
        <f>SUM(S24:T24)</f>
        <v>0</v>
      </c>
      <c r="V24" s="120">
        <v>0</v>
      </c>
      <c r="W24" s="120">
        <v>0</v>
      </c>
      <c r="X24" s="120">
        <v>0</v>
      </c>
      <c r="Y24" s="121">
        <v>0</v>
      </c>
      <c r="Z24" s="120">
        <f>SUM(X24:Y24)</f>
        <v>0</v>
      </c>
      <c r="AA24" s="124">
        <f>P24+U24+Z24</f>
        <v>0</v>
      </c>
    </row>
    <row r="25" spans="1:27" s="123" customFormat="1" ht="30" customHeight="1" thickBot="1">
      <c r="A25" s="139" t="s">
        <v>52</v>
      </c>
      <c r="B25" s="135" t="s">
        <v>1002</v>
      </c>
      <c r="C25" s="137" t="s">
        <v>116</v>
      </c>
      <c r="D25" s="135" t="s">
        <v>1003</v>
      </c>
      <c r="E25" s="139" t="s">
        <v>1038</v>
      </c>
      <c r="F25" s="732">
        <f t="shared" si="7"/>
        <v>0</v>
      </c>
      <c r="G25" s="732">
        <f t="shared" si="7"/>
        <v>0</v>
      </c>
      <c r="H25" s="125">
        <v>19276</v>
      </c>
      <c r="I25" s="125">
        <v>0</v>
      </c>
      <c r="J25" s="125">
        <v>0</v>
      </c>
      <c r="K25" s="125">
        <v>19276</v>
      </c>
      <c r="L25" s="125">
        <v>0</v>
      </c>
      <c r="M25" s="125">
        <v>0</v>
      </c>
      <c r="N25" s="125">
        <v>0</v>
      </c>
      <c r="O25" s="142">
        <v>0</v>
      </c>
      <c r="P25" s="125">
        <f>SUM(N25:O25)</f>
        <v>0</v>
      </c>
      <c r="Q25" s="125">
        <v>0</v>
      </c>
      <c r="R25" s="125">
        <v>0</v>
      </c>
      <c r="S25" s="125">
        <v>0</v>
      </c>
      <c r="T25" s="142">
        <v>0</v>
      </c>
      <c r="U25" s="125">
        <f>SUM(S25:T25)</f>
        <v>0</v>
      </c>
      <c r="V25" s="125">
        <v>0</v>
      </c>
      <c r="W25" s="125">
        <v>0</v>
      </c>
      <c r="X25" s="125">
        <v>0</v>
      </c>
      <c r="Y25" s="142">
        <v>0</v>
      </c>
      <c r="Z25" s="125">
        <f>SUM(X25:Y25)</f>
        <v>0</v>
      </c>
      <c r="AA25" s="143">
        <f>P25+U25+Z25</f>
        <v>0</v>
      </c>
    </row>
    <row r="26" spans="3:27" s="116" customFormat="1" ht="4.5" customHeight="1" thickBot="1">
      <c r="C26" s="161"/>
      <c r="E26" s="161"/>
      <c r="F26" s="162"/>
      <c r="G26" s="162"/>
      <c r="H26" s="162"/>
      <c r="I26" s="162"/>
      <c r="J26" s="162"/>
      <c r="K26" s="162"/>
      <c r="L26" s="162"/>
      <c r="M26" s="162"/>
      <c r="N26" s="162"/>
      <c r="O26" s="162"/>
      <c r="P26" s="162"/>
      <c r="Q26" s="162"/>
      <c r="R26" s="162"/>
      <c r="S26" s="162"/>
      <c r="T26" s="162"/>
      <c r="U26" s="162"/>
      <c r="V26" s="162"/>
      <c r="W26" s="162"/>
      <c r="X26" s="162"/>
      <c r="Y26" s="162"/>
      <c r="Z26" s="162"/>
      <c r="AA26" s="162"/>
    </row>
    <row r="27" spans="1:27" s="163" customFormat="1" ht="21.75" customHeight="1" thickBot="1">
      <c r="A27" s="1162" t="s">
        <v>115</v>
      </c>
      <c r="B27" s="1163"/>
      <c r="C27" s="1163"/>
      <c r="D27" s="1163"/>
      <c r="E27" s="1164"/>
      <c r="F27" s="281">
        <f aca="true" t="shared" si="8" ref="F27:AA27">F29+F32</f>
        <v>0</v>
      </c>
      <c r="G27" s="281">
        <f t="shared" si="8"/>
        <v>0</v>
      </c>
      <c r="H27" s="281">
        <f t="shared" si="8"/>
        <v>0</v>
      </c>
      <c r="I27" s="281">
        <f t="shared" si="8"/>
        <v>0</v>
      </c>
      <c r="J27" s="281">
        <f t="shared" si="8"/>
        <v>0</v>
      </c>
      <c r="K27" s="281">
        <f t="shared" si="8"/>
        <v>0</v>
      </c>
      <c r="L27" s="281">
        <f t="shared" si="8"/>
        <v>0</v>
      </c>
      <c r="M27" s="281">
        <f t="shared" si="8"/>
        <v>0</v>
      </c>
      <c r="N27" s="281">
        <f t="shared" si="8"/>
        <v>0</v>
      </c>
      <c r="O27" s="281">
        <f t="shared" si="8"/>
        <v>0</v>
      </c>
      <c r="P27" s="281">
        <f t="shared" si="8"/>
        <v>0</v>
      </c>
      <c r="Q27" s="281">
        <f t="shared" si="8"/>
        <v>0</v>
      </c>
      <c r="R27" s="281">
        <f t="shared" si="8"/>
        <v>0</v>
      </c>
      <c r="S27" s="281">
        <f t="shared" si="8"/>
        <v>0</v>
      </c>
      <c r="T27" s="281">
        <f t="shared" si="8"/>
        <v>0</v>
      </c>
      <c r="U27" s="281">
        <f t="shared" si="8"/>
        <v>0</v>
      </c>
      <c r="V27" s="281">
        <f t="shared" si="8"/>
        <v>0</v>
      </c>
      <c r="W27" s="281">
        <f t="shared" si="8"/>
        <v>0</v>
      </c>
      <c r="X27" s="281">
        <f t="shared" si="8"/>
        <v>0</v>
      </c>
      <c r="Y27" s="281">
        <f t="shared" si="8"/>
        <v>0</v>
      </c>
      <c r="Z27" s="281">
        <f t="shared" si="8"/>
        <v>0</v>
      </c>
      <c r="AA27" s="281">
        <f t="shared" si="8"/>
        <v>0</v>
      </c>
    </row>
    <row r="28" spans="3:27" s="116" customFormat="1" ht="4.5" customHeight="1" thickBot="1">
      <c r="C28" s="161"/>
      <c r="E28" s="161"/>
      <c r="F28" s="162"/>
      <c r="G28" s="162"/>
      <c r="H28" s="162"/>
      <c r="I28" s="162"/>
      <c r="J28" s="162"/>
      <c r="K28" s="162"/>
      <c r="L28" s="162"/>
      <c r="M28" s="162"/>
      <c r="N28" s="162"/>
      <c r="O28" s="162"/>
      <c r="P28" s="162"/>
      <c r="Q28" s="162"/>
      <c r="R28" s="162"/>
      <c r="S28" s="162"/>
      <c r="T28" s="162"/>
      <c r="U28" s="162"/>
      <c r="V28" s="162"/>
      <c r="W28" s="162"/>
      <c r="X28" s="162"/>
      <c r="Y28" s="162"/>
      <c r="Z28" s="162"/>
      <c r="AA28" s="162"/>
    </row>
    <row r="29" spans="1:27" s="5" customFormat="1" ht="21" customHeight="1" thickBot="1">
      <c r="A29" s="1165" t="s">
        <v>1034</v>
      </c>
      <c r="B29" s="1166"/>
      <c r="C29" s="1166"/>
      <c r="D29" s="1166"/>
      <c r="E29" s="1167"/>
      <c r="F29" s="280">
        <f aca="true" t="shared" si="9" ref="F29:AA29">SUM(F30:F31)</f>
        <v>0</v>
      </c>
      <c r="G29" s="280">
        <f t="shared" si="9"/>
        <v>0</v>
      </c>
      <c r="H29" s="280">
        <f t="shared" si="9"/>
        <v>0</v>
      </c>
      <c r="I29" s="280">
        <f t="shared" si="9"/>
        <v>0</v>
      </c>
      <c r="J29" s="280">
        <f t="shared" si="9"/>
        <v>0</v>
      </c>
      <c r="K29" s="280">
        <f t="shared" si="9"/>
        <v>0</v>
      </c>
      <c r="L29" s="280">
        <f t="shared" si="9"/>
        <v>0</v>
      </c>
      <c r="M29" s="280">
        <f t="shared" si="9"/>
        <v>0</v>
      </c>
      <c r="N29" s="280">
        <f t="shared" si="9"/>
        <v>0</v>
      </c>
      <c r="O29" s="280">
        <f t="shared" si="9"/>
        <v>0</v>
      </c>
      <c r="P29" s="280">
        <f t="shared" si="9"/>
        <v>0</v>
      </c>
      <c r="Q29" s="280">
        <f t="shared" si="9"/>
        <v>0</v>
      </c>
      <c r="R29" s="280">
        <f t="shared" si="9"/>
        <v>0</v>
      </c>
      <c r="S29" s="280">
        <f t="shared" si="9"/>
        <v>0</v>
      </c>
      <c r="T29" s="280">
        <f t="shared" si="9"/>
        <v>0</v>
      </c>
      <c r="U29" s="280">
        <f t="shared" si="9"/>
        <v>0</v>
      </c>
      <c r="V29" s="280">
        <f t="shared" si="9"/>
        <v>0</v>
      </c>
      <c r="W29" s="280">
        <f t="shared" si="9"/>
        <v>0</v>
      </c>
      <c r="X29" s="280">
        <f t="shared" si="9"/>
        <v>0</v>
      </c>
      <c r="Y29" s="280">
        <f t="shared" si="9"/>
        <v>0</v>
      </c>
      <c r="Z29" s="280">
        <f t="shared" si="9"/>
        <v>0</v>
      </c>
      <c r="AA29" s="280">
        <f t="shared" si="9"/>
        <v>0</v>
      </c>
    </row>
    <row r="30" spans="1:27" s="123" customFormat="1" ht="30" customHeight="1">
      <c r="A30" s="1168" t="s">
        <v>31</v>
      </c>
      <c r="B30" s="1170" t="s">
        <v>1004</v>
      </c>
      <c r="C30" s="1171" t="s">
        <v>116</v>
      </c>
      <c r="D30" s="1170" t="s">
        <v>1005</v>
      </c>
      <c r="E30" s="1171" t="s">
        <v>1039</v>
      </c>
      <c r="F30" s="1173">
        <f>L30</f>
        <v>0</v>
      </c>
      <c r="G30" s="1173">
        <f>M30</f>
        <v>0</v>
      </c>
      <c r="H30" s="1173">
        <f>P30+P31</f>
        <v>0</v>
      </c>
      <c r="I30" s="1173">
        <v>0</v>
      </c>
      <c r="J30" s="1173">
        <v>0</v>
      </c>
      <c r="K30" s="1173">
        <v>0</v>
      </c>
      <c r="L30" s="1173">
        <v>0</v>
      </c>
      <c r="M30" s="1173">
        <v>0</v>
      </c>
      <c r="N30" s="1173">
        <v>0</v>
      </c>
      <c r="O30" s="1175">
        <v>0</v>
      </c>
      <c r="P30" s="140">
        <f>SUM(N30:O30)</f>
        <v>0</v>
      </c>
      <c r="Q30" s="1173">
        <v>0</v>
      </c>
      <c r="R30" s="1173">
        <v>0</v>
      </c>
      <c r="S30" s="1173">
        <v>0</v>
      </c>
      <c r="T30" s="1175">
        <v>0</v>
      </c>
      <c r="U30" s="140">
        <f>SUM(S30:T30)</f>
        <v>0</v>
      </c>
      <c r="V30" s="1173">
        <v>0</v>
      </c>
      <c r="W30" s="1173">
        <v>0</v>
      </c>
      <c r="X30" s="1173">
        <v>0</v>
      </c>
      <c r="Y30" s="1175">
        <v>0</v>
      </c>
      <c r="Z30" s="140">
        <f>SUM(X30:Y30)</f>
        <v>0</v>
      </c>
      <c r="AA30" s="127">
        <f>P30+U30+Z30</f>
        <v>0</v>
      </c>
    </row>
    <row r="31" spans="1:27" s="123" customFormat="1" ht="30" customHeight="1" thickBot="1">
      <c r="A31" s="1169"/>
      <c r="B31" s="1140"/>
      <c r="C31" s="1172"/>
      <c r="D31" s="1140"/>
      <c r="E31" s="1172"/>
      <c r="F31" s="1174"/>
      <c r="G31" s="1174"/>
      <c r="H31" s="1174"/>
      <c r="I31" s="1174"/>
      <c r="J31" s="1174"/>
      <c r="K31" s="1174"/>
      <c r="L31" s="1174"/>
      <c r="M31" s="1174"/>
      <c r="N31" s="1174"/>
      <c r="O31" s="1176"/>
      <c r="P31" s="733" t="s">
        <v>421</v>
      </c>
      <c r="Q31" s="1174"/>
      <c r="R31" s="1174"/>
      <c r="S31" s="1174"/>
      <c r="T31" s="1176"/>
      <c r="U31" s="733" t="s">
        <v>421</v>
      </c>
      <c r="V31" s="1174"/>
      <c r="W31" s="1174"/>
      <c r="X31" s="1174"/>
      <c r="Y31" s="1176"/>
      <c r="Z31" s="733" t="s">
        <v>421</v>
      </c>
      <c r="AA31" s="734" t="s">
        <v>421</v>
      </c>
    </row>
    <row r="32" spans="1:27" s="5" customFormat="1" ht="21" customHeight="1" thickBot="1">
      <c r="A32" s="1165" t="s">
        <v>1035</v>
      </c>
      <c r="B32" s="1166"/>
      <c r="C32" s="1166"/>
      <c r="D32" s="1166"/>
      <c r="E32" s="1167"/>
      <c r="F32" s="280">
        <f aca="true" t="shared" si="10" ref="F32:AA32">SUM(F33)</f>
        <v>0</v>
      </c>
      <c r="G32" s="280">
        <f t="shared" si="10"/>
        <v>0</v>
      </c>
      <c r="H32" s="280">
        <f t="shared" si="10"/>
        <v>0</v>
      </c>
      <c r="I32" s="280">
        <f t="shared" si="10"/>
        <v>0</v>
      </c>
      <c r="J32" s="280">
        <f t="shared" si="10"/>
        <v>0</v>
      </c>
      <c r="K32" s="280">
        <f t="shared" si="10"/>
        <v>0</v>
      </c>
      <c r="L32" s="280">
        <f t="shared" si="10"/>
        <v>0</v>
      </c>
      <c r="M32" s="280">
        <f t="shared" si="10"/>
        <v>0</v>
      </c>
      <c r="N32" s="280">
        <f t="shared" si="10"/>
        <v>0</v>
      </c>
      <c r="O32" s="280">
        <f t="shared" si="10"/>
        <v>0</v>
      </c>
      <c r="P32" s="280">
        <f t="shared" si="10"/>
        <v>0</v>
      </c>
      <c r="Q32" s="280">
        <f t="shared" si="10"/>
        <v>0</v>
      </c>
      <c r="R32" s="280">
        <f t="shared" si="10"/>
        <v>0</v>
      </c>
      <c r="S32" s="280">
        <f t="shared" si="10"/>
        <v>0</v>
      </c>
      <c r="T32" s="280">
        <f t="shared" si="10"/>
        <v>0</v>
      </c>
      <c r="U32" s="280">
        <f t="shared" si="10"/>
        <v>0</v>
      </c>
      <c r="V32" s="280">
        <f t="shared" si="10"/>
        <v>0</v>
      </c>
      <c r="W32" s="280">
        <f t="shared" si="10"/>
        <v>0</v>
      </c>
      <c r="X32" s="280">
        <f t="shared" si="10"/>
        <v>0</v>
      </c>
      <c r="Y32" s="280">
        <f t="shared" si="10"/>
        <v>0</v>
      </c>
      <c r="Z32" s="280">
        <f t="shared" si="10"/>
        <v>0</v>
      </c>
      <c r="AA32" s="280">
        <f t="shared" si="10"/>
        <v>0</v>
      </c>
    </row>
    <row r="33" spans="1:27" s="123" customFormat="1" ht="30" customHeight="1" thickBot="1">
      <c r="A33" s="144"/>
      <c r="B33" s="171"/>
      <c r="C33" s="129"/>
      <c r="D33" s="129"/>
      <c r="E33" s="129"/>
      <c r="F33" s="130">
        <f>I33+L33+Q33+V33</f>
        <v>0</v>
      </c>
      <c r="G33" s="130">
        <f>J33+M33+R33+W33</f>
        <v>0</v>
      </c>
      <c r="H33" s="130">
        <f>K33+AA33</f>
        <v>0</v>
      </c>
      <c r="I33" s="130">
        <v>0</v>
      </c>
      <c r="J33" s="130">
        <v>0</v>
      </c>
      <c r="K33" s="130">
        <v>0</v>
      </c>
      <c r="L33" s="130">
        <v>0</v>
      </c>
      <c r="M33" s="130">
        <v>0</v>
      </c>
      <c r="N33" s="130">
        <v>0</v>
      </c>
      <c r="O33" s="131">
        <v>0</v>
      </c>
      <c r="P33" s="130">
        <f>SUM(N33:O33)</f>
        <v>0</v>
      </c>
      <c r="Q33" s="130">
        <v>0</v>
      </c>
      <c r="R33" s="130">
        <v>0</v>
      </c>
      <c r="S33" s="130">
        <v>0</v>
      </c>
      <c r="T33" s="131">
        <v>0</v>
      </c>
      <c r="U33" s="130">
        <f>SUM(S33:T33)</f>
        <v>0</v>
      </c>
      <c r="V33" s="130">
        <v>0</v>
      </c>
      <c r="W33" s="130">
        <v>0</v>
      </c>
      <c r="X33" s="130">
        <v>0</v>
      </c>
      <c r="Y33" s="131">
        <v>0</v>
      </c>
      <c r="Z33" s="130">
        <f>SUM(X33:Y33)</f>
        <v>0</v>
      </c>
      <c r="AA33" s="132">
        <f>P33+U33+Z33</f>
        <v>0</v>
      </c>
    </row>
    <row r="34" spans="1:26" s="123" customFormat="1" ht="12.75" customHeight="1">
      <c r="A34" s="115"/>
      <c r="B34" s="115"/>
      <c r="C34" s="117"/>
      <c r="D34" s="117"/>
      <c r="E34" s="118"/>
      <c r="F34" s="119"/>
      <c r="G34" s="119"/>
      <c r="H34" s="119"/>
      <c r="I34" s="119"/>
      <c r="J34" s="119"/>
      <c r="K34" s="119"/>
      <c r="L34" s="119"/>
      <c r="M34" s="119"/>
      <c r="N34" s="119"/>
      <c r="O34" s="119"/>
      <c r="P34" s="119"/>
      <c r="Q34" s="119"/>
      <c r="R34" s="119"/>
      <c r="S34" s="119"/>
      <c r="T34" s="119"/>
      <c r="U34" s="119"/>
      <c r="V34" s="119"/>
      <c r="W34" s="119"/>
      <c r="X34" s="119"/>
      <c r="Y34" s="119"/>
      <c r="Z34" s="119"/>
    </row>
    <row r="35" spans="1:26" s="123" customFormat="1" ht="12.75" customHeight="1">
      <c r="A35" s="115"/>
      <c r="B35" s="115"/>
      <c r="C35" s="117"/>
      <c r="D35" s="117"/>
      <c r="E35" s="118"/>
      <c r="F35" s="119"/>
      <c r="G35" s="119"/>
      <c r="H35" s="119"/>
      <c r="I35" s="119"/>
      <c r="J35" s="119"/>
      <c r="K35" s="119"/>
      <c r="L35" s="119"/>
      <c r="M35" s="119"/>
      <c r="N35" s="119"/>
      <c r="O35" s="119"/>
      <c r="P35" s="119"/>
      <c r="Q35" s="119"/>
      <c r="R35" s="119"/>
      <c r="S35" s="119"/>
      <c r="T35" s="119"/>
      <c r="U35" s="119"/>
      <c r="V35" s="119"/>
      <c r="W35" s="119"/>
      <c r="X35" s="119"/>
      <c r="Y35" s="119"/>
      <c r="Z35" s="119"/>
    </row>
    <row r="36" spans="1:27" s="165" customFormat="1" ht="15" customHeight="1">
      <c r="A36" s="164" t="s">
        <v>646</v>
      </c>
      <c r="B36" s="1177" t="s">
        <v>10</v>
      </c>
      <c r="C36" s="1177"/>
      <c r="D36" s="1177"/>
      <c r="E36" s="1177"/>
      <c r="F36" s="1177"/>
      <c r="G36" s="1177"/>
      <c r="H36" s="1177"/>
      <c r="I36" s="1177"/>
      <c r="J36" s="1177"/>
      <c r="K36" s="1177"/>
      <c r="L36" s="1177"/>
      <c r="M36" s="1177"/>
      <c r="N36" s="1177"/>
      <c r="O36" s="1177"/>
      <c r="P36" s="1177"/>
      <c r="Q36" s="1177"/>
      <c r="R36" s="1177"/>
      <c r="S36" s="1177"/>
      <c r="T36" s="1177"/>
      <c r="U36" s="1177"/>
      <c r="V36" s="1177"/>
      <c r="W36" s="1177"/>
      <c r="X36" s="1177"/>
      <c r="Y36" s="1177"/>
      <c r="Z36" s="1177"/>
      <c r="AA36" s="1177"/>
    </row>
    <row r="37" spans="1:26" s="166" customFormat="1" ht="12.75" customHeight="1">
      <c r="A37" s="147"/>
      <c r="B37" s="145"/>
      <c r="C37" s="147"/>
      <c r="D37" s="147"/>
      <c r="E37" s="147"/>
      <c r="F37" s="148"/>
      <c r="G37" s="148"/>
      <c r="H37" s="149"/>
      <c r="I37" s="149"/>
      <c r="J37" s="149"/>
      <c r="K37" s="149"/>
      <c r="L37" s="149"/>
      <c r="M37" s="149"/>
      <c r="N37" s="149"/>
      <c r="O37" s="149"/>
      <c r="P37" s="149"/>
      <c r="Q37" s="149"/>
      <c r="R37" s="149"/>
      <c r="S37" s="149"/>
      <c r="T37" s="149"/>
      <c r="U37" s="149"/>
      <c r="V37" s="149"/>
      <c r="W37" s="149"/>
      <c r="X37" s="149"/>
      <c r="Y37" s="149"/>
      <c r="Z37" s="149"/>
    </row>
    <row r="38" spans="1:27" s="165" customFormat="1" ht="15" customHeight="1">
      <c r="A38" s="167"/>
      <c r="B38" s="1177" t="s">
        <v>1040</v>
      </c>
      <c r="C38" s="1177"/>
      <c r="D38" s="1177"/>
      <c r="E38" s="1177"/>
      <c r="F38" s="1177"/>
      <c r="G38" s="1177"/>
      <c r="H38" s="1177"/>
      <c r="I38" s="1177"/>
      <c r="J38" s="1177"/>
      <c r="K38" s="1177"/>
      <c r="L38" s="1177"/>
      <c r="M38" s="1177"/>
      <c r="N38" s="1177"/>
      <c r="O38" s="1177"/>
      <c r="P38" s="1177"/>
      <c r="Q38" s="1177"/>
      <c r="R38" s="1177"/>
      <c r="S38" s="1177"/>
      <c r="T38" s="1177"/>
      <c r="U38" s="1177"/>
      <c r="V38" s="1177"/>
      <c r="W38" s="1177"/>
      <c r="X38" s="1177"/>
      <c r="Y38" s="1177"/>
      <c r="Z38" s="1177"/>
      <c r="AA38" s="1177"/>
    </row>
    <row r="39" spans="1:26" s="166" customFormat="1" ht="12.75" customHeight="1">
      <c r="A39" s="147"/>
      <c r="B39" s="145"/>
      <c r="C39" s="147"/>
      <c r="D39" s="147"/>
      <c r="E39" s="147"/>
      <c r="F39" s="148"/>
      <c r="G39" s="148"/>
      <c r="H39" s="149"/>
      <c r="I39" s="149"/>
      <c r="J39" s="149"/>
      <c r="K39" s="149"/>
      <c r="L39" s="149"/>
      <c r="M39" s="149"/>
      <c r="N39" s="149"/>
      <c r="O39" s="149"/>
      <c r="P39" s="149"/>
      <c r="Q39" s="149"/>
      <c r="R39" s="149"/>
      <c r="S39" s="149"/>
      <c r="T39" s="149"/>
      <c r="U39" s="149"/>
      <c r="V39" s="149"/>
      <c r="W39" s="149"/>
      <c r="X39" s="149"/>
      <c r="Y39" s="149"/>
      <c r="Z39" s="149"/>
    </row>
    <row r="40" spans="1:20" ht="27.75" customHeight="1">
      <c r="A40" s="185" t="s">
        <v>11</v>
      </c>
      <c r="B40" s="1178" t="s">
        <v>1007</v>
      </c>
      <c r="C40" s="1178"/>
      <c r="D40" s="1178"/>
      <c r="E40" s="1178"/>
      <c r="F40" s="1178"/>
      <c r="G40" s="1178"/>
      <c r="H40" s="1178"/>
      <c r="I40" s="1178"/>
      <c r="J40" s="1178"/>
      <c r="K40" s="1178"/>
      <c r="L40" s="1178"/>
      <c r="M40" s="1178"/>
      <c r="N40" s="1178"/>
      <c r="O40" s="1178"/>
      <c r="P40" s="1178"/>
      <c r="Q40" s="1178"/>
      <c r="R40" s="1178"/>
      <c r="S40" s="1178"/>
      <c r="T40" s="1178"/>
    </row>
    <row r="41" spans="1:26" s="166" customFormat="1" ht="12.75" customHeight="1">
      <c r="A41" s="147"/>
      <c r="B41" s="145"/>
      <c r="C41" s="147"/>
      <c r="D41" s="147"/>
      <c r="E41" s="147"/>
      <c r="F41" s="148"/>
      <c r="G41" s="148"/>
      <c r="H41" s="149"/>
      <c r="I41" s="149"/>
      <c r="J41" s="149"/>
      <c r="K41" s="149"/>
      <c r="L41" s="149"/>
      <c r="M41" s="149"/>
      <c r="N41" s="149"/>
      <c r="O41" s="149"/>
      <c r="P41" s="149"/>
      <c r="Q41" s="149"/>
      <c r="R41" s="149"/>
      <c r="S41" s="149"/>
      <c r="T41" s="149"/>
      <c r="U41" s="149"/>
      <c r="V41" s="149"/>
      <c r="W41" s="149"/>
      <c r="X41" s="149"/>
      <c r="Y41" s="149"/>
      <c r="Z41" s="149"/>
    </row>
    <row r="42" spans="1:26" s="166" customFormat="1" ht="12.75" customHeight="1">
      <c r="A42" s="147"/>
      <c r="B42" s="145"/>
      <c r="C42" s="147"/>
      <c r="D42" s="147"/>
      <c r="E42" s="147"/>
      <c r="F42" s="148"/>
      <c r="G42" s="148"/>
      <c r="H42" s="149"/>
      <c r="I42" s="149"/>
      <c r="J42" s="149"/>
      <c r="K42" s="149"/>
      <c r="L42" s="149"/>
      <c r="M42" s="149"/>
      <c r="N42" s="149"/>
      <c r="O42" s="149"/>
      <c r="P42" s="149"/>
      <c r="Q42" s="149"/>
      <c r="R42" s="149"/>
      <c r="S42" s="149"/>
      <c r="T42" s="149"/>
      <c r="U42" s="149"/>
      <c r="V42" s="149"/>
      <c r="W42" s="149"/>
      <c r="X42" s="149"/>
      <c r="Y42" s="149"/>
      <c r="Z42" s="149"/>
    </row>
    <row r="43" spans="1:26" s="166" customFormat="1" ht="12.75" customHeight="1">
      <c r="A43" s="147"/>
      <c r="B43" s="145"/>
      <c r="C43" s="147"/>
      <c r="D43" s="147"/>
      <c r="E43" s="147"/>
      <c r="F43" s="148"/>
      <c r="G43" s="148"/>
      <c r="H43" s="149"/>
      <c r="I43" s="149"/>
      <c r="J43" s="149"/>
      <c r="K43" s="149"/>
      <c r="L43" s="149"/>
      <c r="M43" s="149"/>
      <c r="N43" s="149"/>
      <c r="O43" s="149"/>
      <c r="P43" s="149"/>
      <c r="Q43" s="149"/>
      <c r="R43" s="149"/>
      <c r="S43" s="149"/>
      <c r="T43" s="149"/>
      <c r="U43" s="149"/>
      <c r="V43" s="149"/>
      <c r="W43" s="149"/>
      <c r="X43" s="149"/>
      <c r="Y43" s="149"/>
      <c r="Z43" s="149"/>
    </row>
    <row r="44" spans="1:26" s="166" customFormat="1" ht="12.75" customHeight="1">
      <c r="A44" s="147"/>
      <c r="B44" s="145"/>
      <c r="C44" s="147"/>
      <c r="D44" s="147"/>
      <c r="E44" s="147"/>
      <c r="F44" s="148"/>
      <c r="G44" s="148"/>
      <c r="H44" s="149"/>
      <c r="I44" s="149"/>
      <c r="J44" s="149"/>
      <c r="K44" s="149"/>
      <c r="L44" s="149"/>
      <c r="M44" s="149"/>
      <c r="N44" s="149"/>
      <c r="O44" s="149"/>
      <c r="P44" s="149"/>
      <c r="Q44" s="149"/>
      <c r="R44" s="149"/>
      <c r="S44" s="149"/>
      <c r="T44" s="149"/>
      <c r="U44" s="149"/>
      <c r="V44" s="149"/>
      <c r="W44" s="149"/>
      <c r="X44" s="149"/>
      <c r="Y44" s="149"/>
      <c r="Z44" s="149"/>
    </row>
    <row r="45" spans="1:26" s="166" customFormat="1" ht="12.75" customHeight="1">
      <c r="A45" s="147"/>
      <c r="B45" s="145"/>
      <c r="C45" s="147"/>
      <c r="D45" s="147"/>
      <c r="E45" s="147"/>
      <c r="F45" s="148"/>
      <c r="G45" s="148"/>
      <c r="H45" s="149"/>
      <c r="I45" s="149"/>
      <c r="J45" s="149"/>
      <c r="K45" s="149"/>
      <c r="L45" s="149"/>
      <c r="M45" s="149"/>
      <c r="N45" s="149"/>
      <c r="O45" s="149"/>
      <c r="P45" s="149"/>
      <c r="Q45" s="149"/>
      <c r="R45" s="149"/>
      <c r="S45" s="149"/>
      <c r="T45" s="149"/>
      <c r="U45" s="149"/>
      <c r="V45" s="149"/>
      <c r="W45" s="149"/>
      <c r="X45" s="149"/>
      <c r="Y45" s="149"/>
      <c r="Z45" s="149"/>
    </row>
    <row r="46" spans="1:26" s="166" customFormat="1" ht="12.75" customHeight="1">
      <c r="A46" s="147"/>
      <c r="B46" s="145"/>
      <c r="C46" s="147"/>
      <c r="D46" s="147"/>
      <c r="E46" s="147"/>
      <c r="F46" s="148"/>
      <c r="G46" s="148"/>
      <c r="H46" s="149"/>
      <c r="I46" s="149"/>
      <c r="J46" s="149"/>
      <c r="K46" s="149"/>
      <c r="L46" s="149"/>
      <c r="M46" s="149"/>
      <c r="N46" s="149"/>
      <c r="O46" s="149"/>
      <c r="P46" s="149"/>
      <c r="Q46" s="149"/>
      <c r="R46" s="149"/>
      <c r="S46" s="149"/>
      <c r="T46" s="149"/>
      <c r="U46" s="149"/>
      <c r="V46" s="149"/>
      <c r="W46" s="149"/>
      <c r="X46" s="149"/>
      <c r="Y46" s="149"/>
      <c r="Z46" s="149"/>
    </row>
    <row r="47" spans="1:26" s="166" customFormat="1" ht="12.75" customHeight="1">
      <c r="A47" s="147"/>
      <c r="B47" s="145"/>
      <c r="C47" s="147"/>
      <c r="D47" s="147"/>
      <c r="E47" s="147"/>
      <c r="F47" s="148"/>
      <c r="G47" s="148"/>
      <c r="H47" s="149"/>
      <c r="I47" s="149"/>
      <c r="J47" s="149"/>
      <c r="K47" s="149"/>
      <c r="L47" s="149"/>
      <c r="M47" s="149"/>
      <c r="N47" s="149"/>
      <c r="O47" s="149"/>
      <c r="P47" s="149"/>
      <c r="Q47" s="149"/>
      <c r="R47" s="149"/>
      <c r="S47" s="149"/>
      <c r="T47" s="149"/>
      <c r="U47" s="149"/>
      <c r="V47" s="149"/>
      <c r="W47" s="149"/>
      <c r="X47" s="149"/>
      <c r="Y47" s="149"/>
      <c r="Z47" s="149"/>
    </row>
    <row r="48" spans="1:26" s="166" customFormat="1" ht="12.75" customHeight="1">
      <c r="A48" s="147"/>
      <c r="B48" s="145"/>
      <c r="C48" s="147"/>
      <c r="D48" s="147"/>
      <c r="E48" s="147"/>
      <c r="F48" s="148"/>
      <c r="G48" s="148"/>
      <c r="H48" s="149"/>
      <c r="I48" s="149"/>
      <c r="J48" s="149"/>
      <c r="K48" s="149"/>
      <c r="L48" s="149"/>
      <c r="M48" s="149"/>
      <c r="N48" s="149"/>
      <c r="O48" s="149"/>
      <c r="P48" s="149"/>
      <c r="Q48" s="149"/>
      <c r="R48" s="149"/>
      <c r="S48" s="149"/>
      <c r="T48" s="149"/>
      <c r="U48" s="149"/>
      <c r="V48" s="149"/>
      <c r="W48" s="149"/>
      <c r="X48" s="149"/>
      <c r="Y48" s="149"/>
      <c r="Z48" s="149"/>
    </row>
    <row r="49" spans="1:26" s="166" customFormat="1" ht="12.75" customHeight="1">
      <c r="A49" s="147"/>
      <c r="B49" s="145"/>
      <c r="C49" s="147"/>
      <c r="D49" s="147"/>
      <c r="E49" s="147"/>
      <c r="F49" s="148"/>
      <c r="G49" s="148"/>
      <c r="H49" s="149"/>
      <c r="I49" s="149"/>
      <c r="J49" s="149"/>
      <c r="K49" s="149"/>
      <c r="L49" s="149"/>
      <c r="M49" s="149"/>
      <c r="N49" s="149"/>
      <c r="O49" s="149"/>
      <c r="P49" s="149"/>
      <c r="Q49" s="149"/>
      <c r="R49" s="149"/>
      <c r="S49" s="149"/>
      <c r="T49" s="149"/>
      <c r="U49" s="149"/>
      <c r="V49" s="149"/>
      <c r="W49" s="149"/>
      <c r="X49" s="149"/>
      <c r="Y49" s="149"/>
      <c r="Z49" s="149"/>
    </row>
    <row r="50" spans="1:26" s="166" customFormat="1" ht="12.75" customHeight="1">
      <c r="A50" s="147"/>
      <c r="B50" s="145"/>
      <c r="C50" s="147"/>
      <c r="D50" s="147"/>
      <c r="E50" s="147"/>
      <c r="F50" s="148"/>
      <c r="G50" s="148"/>
      <c r="H50" s="149"/>
      <c r="I50" s="149"/>
      <c r="J50" s="149"/>
      <c r="K50" s="149"/>
      <c r="L50" s="149"/>
      <c r="M50" s="149"/>
      <c r="N50" s="149"/>
      <c r="O50" s="149"/>
      <c r="P50" s="149"/>
      <c r="Q50" s="149"/>
      <c r="R50" s="149"/>
      <c r="S50" s="149"/>
      <c r="T50" s="149"/>
      <c r="U50" s="149"/>
      <c r="V50" s="149"/>
      <c r="W50" s="149"/>
      <c r="X50" s="149"/>
      <c r="Y50" s="149"/>
      <c r="Z50" s="149"/>
    </row>
    <row r="51" spans="1:26" s="166" customFormat="1" ht="12.75" customHeight="1">
      <c r="A51" s="147"/>
      <c r="B51" s="145"/>
      <c r="C51" s="147"/>
      <c r="D51" s="147"/>
      <c r="E51" s="147"/>
      <c r="F51" s="148"/>
      <c r="G51" s="148"/>
      <c r="H51" s="149"/>
      <c r="I51" s="149"/>
      <c r="J51" s="149"/>
      <c r="K51" s="149"/>
      <c r="L51" s="149"/>
      <c r="M51" s="149"/>
      <c r="N51" s="149"/>
      <c r="O51" s="149"/>
      <c r="P51" s="149"/>
      <c r="Q51" s="149"/>
      <c r="R51" s="149"/>
      <c r="S51" s="149"/>
      <c r="T51" s="149"/>
      <c r="U51" s="149"/>
      <c r="V51" s="149"/>
      <c r="W51" s="149"/>
      <c r="X51" s="149"/>
      <c r="Y51" s="149"/>
      <c r="Z51" s="149"/>
    </row>
    <row r="52" spans="1:26" s="166" customFormat="1" ht="12.75" customHeight="1">
      <c r="A52" s="147"/>
      <c r="B52" s="145"/>
      <c r="C52" s="147"/>
      <c r="D52" s="147"/>
      <c r="E52" s="147"/>
      <c r="F52" s="148"/>
      <c r="G52" s="148"/>
      <c r="H52" s="149"/>
      <c r="I52" s="149"/>
      <c r="J52" s="149"/>
      <c r="K52" s="149"/>
      <c r="L52" s="149"/>
      <c r="M52" s="149"/>
      <c r="N52" s="149"/>
      <c r="O52" s="149"/>
      <c r="P52" s="149"/>
      <c r="Q52" s="149"/>
      <c r="R52" s="149"/>
      <c r="S52" s="149"/>
      <c r="T52" s="149"/>
      <c r="U52" s="149"/>
      <c r="V52" s="149"/>
      <c r="W52" s="149"/>
      <c r="X52" s="149"/>
      <c r="Y52" s="149"/>
      <c r="Z52" s="149"/>
    </row>
    <row r="53" spans="1:26" s="166" customFormat="1" ht="12.75" customHeight="1">
      <c r="A53" s="147"/>
      <c r="B53" s="145"/>
      <c r="C53" s="147"/>
      <c r="D53" s="147"/>
      <c r="E53" s="147"/>
      <c r="F53" s="148"/>
      <c r="G53" s="148"/>
      <c r="H53" s="149"/>
      <c r="I53" s="149"/>
      <c r="J53" s="149"/>
      <c r="K53" s="149"/>
      <c r="L53" s="149"/>
      <c r="M53" s="149"/>
      <c r="N53" s="149"/>
      <c r="O53" s="149"/>
      <c r="P53" s="149"/>
      <c r="Q53" s="149"/>
      <c r="R53" s="149"/>
      <c r="S53" s="149"/>
      <c r="T53" s="149"/>
      <c r="U53" s="149"/>
      <c r="V53" s="149"/>
      <c r="W53" s="149"/>
      <c r="X53" s="149"/>
      <c r="Y53" s="149"/>
      <c r="Z53" s="149"/>
    </row>
    <row r="54" spans="1:26" s="166" customFormat="1" ht="12.75" customHeight="1">
      <c r="A54" s="147"/>
      <c r="B54" s="145"/>
      <c r="C54" s="147"/>
      <c r="D54" s="147"/>
      <c r="E54" s="147"/>
      <c r="F54" s="148"/>
      <c r="G54" s="148"/>
      <c r="H54" s="149"/>
      <c r="I54" s="149"/>
      <c r="J54" s="149"/>
      <c r="K54" s="149"/>
      <c r="L54" s="149"/>
      <c r="M54" s="149"/>
      <c r="N54" s="149"/>
      <c r="O54" s="149"/>
      <c r="P54" s="149"/>
      <c r="Q54" s="149"/>
      <c r="R54" s="149"/>
      <c r="S54" s="149"/>
      <c r="T54" s="149"/>
      <c r="U54" s="149"/>
      <c r="V54" s="149"/>
      <c r="W54" s="149"/>
      <c r="X54" s="149"/>
      <c r="Y54" s="149"/>
      <c r="Z54" s="149"/>
    </row>
    <row r="55" spans="1:26" s="166" customFormat="1" ht="12.75" customHeight="1">
      <c r="A55" s="147"/>
      <c r="B55" s="145"/>
      <c r="C55" s="147"/>
      <c r="D55" s="147"/>
      <c r="E55" s="147"/>
      <c r="F55" s="148"/>
      <c r="G55" s="148"/>
      <c r="H55" s="149"/>
      <c r="I55" s="149"/>
      <c r="J55" s="149"/>
      <c r="K55" s="149"/>
      <c r="L55" s="149"/>
      <c r="M55" s="149"/>
      <c r="N55" s="149"/>
      <c r="O55" s="149"/>
      <c r="P55" s="149"/>
      <c r="Q55" s="149"/>
      <c r="R55" s="149"/>
      <c r="S55" s="149"/>
      <c r="T55" s="149"/>
      <c r="U55" s="149"/>
      <c r="V55" s="149"/>
      <c r="W55" s="149"/>
      <c r="X55" s="149"/>
      <c r="Y55" s="149"/>
      <c r="Z55" s="149"/>
    </row>
    <row r="56" spans="1:26" s="166" customFormat="1" ht="12.75" customHeight="1">
      <c r="A56" s="147"/>
      <c r="B56" s="145"/>
      <c r="C56" s="147"/>
      <c r="D56" s="147"/>
      <c r="E56" s="147"/>
      <c r="F56" s="148"/>
      <c r="G56" s="148"/>
      <c r="H56" s="149"/>
      <c r="I56" s="149"/>
      <c r="J56" s="149"/>
      <c r="K56" s="149"/>
      <c r="L56" s="149"/>
      <c r="M56" s="149"/>
      <c r="N56" s="149"/>
      <c r="O56" s="149"/>
      <c r="P56" s="149"/>
      <c r="Q56" s="149"/>
      <c r="R56" s="149"/>
      <c r="S56" s="149"/>
      <c r="T56" s="149"/>
      <c r="U56" s="149"/>
      <c r="V56" s="149"/>
      <c r="W56" s="149"/>
      <c r="X56" s="149"/>
      <c r="Y56" s="149"/>
      <c r="Z56" s="149"/>
    </row>
    <row r="57" spans="1:26" s="166" customFormat="1" ht="12.75" customHeight="1">
      <c r="A57" s="147"/>
      <c r="B57" s="145"/>
      <c r="C57" s="147"/>
      <c r="D57" s="147"/>
      <c r="E57" s="147"/>
      <c r="F57" s="148"/>
      <c r="G57" s="148"/>
      <c r="H57" s="149"/>
      <c r="I57" s="149"/>
      <c r="J57" s="149"/>
      <c r="K57" s="149"/>
      <c r="L57" s="149"/>
      <c r="M57" s="149"/>
      <c r="N57" s="149"/>
      <c r="O57" s="149"/>
      <c r="P57" s="149"/>
      <c r="Q57" s="149"/>
      <c r="R57" s="149"/>
      <c r="S57" s="149"/>
      <c r="T57" s="149"/>
      <c r="U57" s="149"/>
      <c r="V57" s="149"/>
      <c r="W57" s="149"/>
      <c r="X57" s="149"/>
      <c r="Y57" s="149"/>
      <c r="Z57" s="149"/>
    </row>
    <row r="58" spans="1:26" s="166" customFormat="1" ht="12.75" customHeight="1">
      <c r="A58" s="147"/>
      <c r="B58" s="145"/>
      <c r="C58" s="147"/>
      <c r="D58" s="147"/>
      <c r="E58" s="147"/>
      <c r="F58" s="148"/>
      <c r="G58" s="148"/>
      <c r="H58" s="149"/>
      <c r="I58" s="149"/>
      <c r="J58" s="149"/>
      <c r="K58" s="149"/>
      <c r="L58" s="149"/>
      <c r="M58" s="149"/>
      <c r="N58" s="149"/>
      <c r="O58" s="149"/>
      <c r="P58" s="149"/>
      <c r="Q58" s="149"/>
      <c r="R58" s="149"/>
      <c r="S58" s="149"/>
      <c r="T58" s="149"/>
      <c r="U58" s="149"/>
      <c r="V58" s="149"/>
      <c r="W58" s="149"/>
      <c r="X58" s="149"/>
      <c r="Y58" s="149"/>
      <c r="Z58" s="149"/>
    </row>
    <row r="59" spans="1:26" s="166" customFormat="1" ht="12.75" customHeight="1">
      <c r="A59" s="147"/>
      <c r="B59" s="145"/>
      <c r="C59" s="147"/>
      <c r="D59" s="147"/>
      <c r="E59" s="147"/>
      <c r="F59" s="148"/>
      <c r="G59" s="148"/>
      <c r="H59" s="149"/>
      <c r="I59" s="149"/>
      <c r="J59" s="149"/>
      <c r="K59" s="149"/>
      <c r="L59" s="149"/>
      <c r="M59" s="149"/>
      <c r="N59" s="149"/>
      <c r="O59" s="149"/>
      <c r="P59" s="149"/>
      <c r="Q59" s="149"/>
      <c r="R59" s="149"/>
      <c r="S59" s="149"/>
      <c r="T59" s="149"/>
      <c r="U59" s="149"/>
      <c r="V59" s="149"/>
      <c r="W59" s="149"/>
      <c r="X59" s="149"/>
      <c r="Y59" s="149"/>
      <c r="Z59" s="149"/>
    </row>
    <row r="60" spans="1:26" s="166" customFormat="1" ht="12.75" customHeight="1">
      <c r="A60" s="147"/>
      <c r="B60" s="145"/>
      <c r="C60" s="147"/>
      <c r="D60" s="147"/>
      <c r="E60" s="147"/>
      <c r="F60" s="148"/>
      <c r="G60" s="148"/>
      <c r="H60" s="149"/>
      <c r="I60" s="149"/>
      <c r="J60" s="149"/>
      <c r="K60" s="149"/>
      <c r="L60" s="149"/>
      <c r="M60" s="149"/>
      <c r="N60" s="149"/>
      <c r="O60" s="149"/>
      <c r="P60" s="149"/>
      <c r="Q60" s="149"/>
      <c r="R60" s="149"/>
      <c r="S60" s="149"/>
      <c r="T60" s="149"/>
      <c r="U60" s="149"/>
      <c r="V60" s="149"/>
      <c r="W60" s="149"/>
      <c r="X60" s="149"/>
      <c r="Y60" s="149"/>
      <c r="Z60" s="149"/>
    </row>
    <row r="61" spans="1:26" s="166" customFormat="1" ht="12.75" customHeight="1">
      <c r="A61" s="147"/>
      <c r="B61" s="145"/>
      <c r="C61" s="147"/>
      <c r="D61" s="147"/>
      <c r="E61" s="147"/>
      <c r="F61" s="148"/>
      <c r="G61" s="148"/>
      <c r="H61" s="149"/>
      <c r="I61" s="149"/>
      <c r="J61" s="149"/>
      <c r="K61" s="149"/>
      <c r="L61" s="149"/>
      <c r="M61" s="149"/>
      <c r="N61" s="149"/>
      <c r="O61" s="149"/>
      <c r="P61" s="149"/>
      <c r="Q61" s="149"/>
      <c r="R61" s="149"/>
      <c r="S61" s="149"/>
      <c r="T61" s="149"/>
      <c r="U61" s="149"/>
      <c r="V61" s="149"/>
      <c r="W61" s="149"/>
      <c r="X61" s="149"/>
      <c r="Y61" s="149"/>
      <c r="Z61" s="149"/>
    </row>
    <row r="62" spans="1:26" s="166" customFormat="1" ht="12.75" customHeight="1">
      <c r="A62" s="147"/>
      <c r="B62" s="145"/>
      <c r="C62" s="147"/>
      <c r="D62" s="147"/>
      <c r="E62" s="147"/>
      <c r="F62" s="148"/>
      <c r="G62" s="148"/>
      <c r="H62" s="149"/>
      <c r="I62" s="149"/>
      <c r="J62" s="149"/>
      <c r="K62" s="149"/>
      <c r="L62" s="149"/>
      <c r="M62" s="149"/>
      <c r="N62" s="149"/>
      <c r="O62" s="149"/>
      <c r="P62" s="149"/>
      <c r="Q62" s="149"/>
      <c r="R62" s="149"/>
      <c r="S62" s="149"/>
      <c r="T62" s="149"/>
      <c r="U62" s="149"/>
      <c r="V62" s="149"/>
      <c r="W62" s="149"/>
      <c r="X62" s="149"/>
      <c r="Y62" s="149"/>
      <c r="Z62" s="149"/>
    </row>
    <row r="63" spans="1:26" s="166" customFormat="1" ht="12.75" customHeight="1">
      <c r="A63" s="147"/>
      <c r="B63" s="145"/>
      <c r="C63" s="147"/>
      <c r="D63" s="147"/>
      <c r="E63" s="147"/>
      <c r="F63" s="148"/>
      <c r="G63" s="148"/>
      <c r="H63" s="149"/>
      <c r="I63" s="149"/>
      <c r="J63" s="149"/>
      <c r="K63" s="149"/>
      <c r="L63" s="149"/>
      <c r="M63" s="149"/>
      <c r="N63" s="149"/>
      <c r="O63" s="149"/>
      <c r="P63" s="149"/>
      <c r="Q63" s="149"/>
      <c r="R63" s="149"/>
      <c r="S63" s="149"/>
      <c r="T63" s="149"/>
      <c r="U63" s="149"/>
      <c r="V63" s="149"/>
      <c r="W63" s="149"/>
      <c r="X63" s="149"/>
      <c r="Y63" s="149"/>
      <c r="Z63" s="149"/>
    </row>
    <row r="64" spans="1:26" s="166" customFormat="1" ht="12.75" customHeight="1">
      <c r="A64" s="147"/>
      <c r="B64" s="145"/>
      <c r="C64" s="147"/>
      <c r="D64" s="147"/>
      <c r="E64" s="147"/>
      <c r="F64" s="148"/>
      <c r="G64" s="148"/>
      <c r="H64" s="149"/>
      <c r="I64" s="149"/>
      <c r="J64" s="149"/>
      <c r="K64" s="149"/>
      <c r="L64" s="149"/>
      <c r="M64" s="149"/>
      <c r="N64" s="149"/>
      <c r="O64" s="149"/>
      <c r="P64" s="149"/>
      <c r="Q64" s="149"/>
      <c r="R64" s="149"/>
      <c r="S64" s="149"/>
      <c r="T64" s="149"/>
      <c r="U64" s="149"/>
      <c r="V64" s="149"/>
      <c r="W64" s="149"/>
      <c r="X64" s="149"/>
      <c r="Y64" s="149"/>
      <c r="Z64" s="149"/>
    </row>
    <row r="65" spans="1:26" s="166" customFormat="1" ht="12.75" customHeight="1">
      <c r="A65" s="147"/>
      <c r="B65" s="145"/>
      <c r="C65" s="147"/>
      <c r="D65" s="147"/>
      <c r="E65" s="147"/>
      <c r="F65" s="148"/>
      <c r="G65" s="148"/>
      <c r="H65" s="149"/>
      <c r="I65" s="149"/>
      <c r="J65" s="149"/>
      <c r="K65" s="149"/>
      <c r="L65" s="149"/>
      <c r="M65" s="149"/>
      <c r="N65" s="149"/>
      <c r="O65" s="149"/>
      <c r="P65" s="149"/>
      <c r="Q65" s="149"/>
      <c r="R65" s="149"/>
      <c r="S65" s="149"/>
      <c r="T65" s="149"/>
      <c r="U65" s="149"/>
      <c r="V65" s="149"/>
      <c r="W65" s="149"/>
      <c r="X65" s="149"/>
      <c r="Y65" s="149"/>
      <c r="Z65" s="149"/>
    </row>
    <row r="66" spans="1:26" s="166" customFormat="1" ht="12.75" customHeight="1">
      <c r="A66" s="147"/>
      <c r="B66" s="145"/>
      <c r="C66" s="147"/>
      <c r="D66" s="147"/>
      <c r="E66" s="147"/>
      <c r="F66" s="148"/>
      <c r="G66" s="148"/>
      <c r="H66" s="149"/>
      <c r="I66" s="149"/>
      <c r="J66" s="149"/>
      <c r="K66" s="149"/>
      <c r="L66" s="149"/>
      <c r="M66" s="149"/>
      <c r="N66" s="149"/>
      <c r="O66" s="149"/>
      <c r="P66" s="149"/>
      <c r="Q66" s="149"/>
      <c r="R66" s="149"/>
      <c r="S66" s="149"/>
      <c r="T66" s="149"/>
      <c r="U66" s="149"/>
      <c r="V66" s="149"/>
      <c r="W66" s="149"/>
      <c r="X66" s="149"/>
      <c r="Y66" s="149"/>
      <c r="Z66" s="149"/>
    </row>
    <row r="67" spans="1:26" s="166" customFormat="1" ht="12.75" customHeight="1">
      <c r="A67" s="147"/>
      <c r="B67" s="145"/>
      <c r="C67" s="147"/>
      <c r="D67" s="147"/>
      <c r="E67" s="147"/>
      <c r="F67" s="148"/>
      <c r="G67" s="148"/>
      <c r="H67" s="149"/>
      <c r="I67" s="149"/>
      <c r="J67" s="149"/>
      <c r="K67" s="149"/>
      <c r="L67" s="149"/>
      <c r="M67" s="149"/>
      <c r="N67" s="149"/>
      <c r="O67" s="149"/>
      <c r="P67" s="149"/>
      <c r="Q67" s="149"/>
      <c r="R67" s="149"/>
      <c r="S67" s="149"/>
      <c r="T67" s="149"/>
      <c r="U67" s="149"/>
      <c r="V67" s="149"/>
      <c r="W67" s="149"/>
      <c r="X67" s="149"/>
      <c r="Y67" s="149"/>
      <c r="Z67" s="149"/>
    </row>
    <row r="68" spans="1:26" s="123" customFormat="1" ht="12.75" customHeight="1">
      <c r="A68" s="115"/>
      <c r="B68" s="115"/>
      <c r="C68" s="117"/>
      <c r="D68" s="117"/>
      <c r="E68" s="118"/>
      <c r="F68" s="119"/>
      <c r="G68" s="119"/>
      <c r="H68" s="119"/>
      <c r="I68" s="119"/>
      <c r="J68" s="119"/>
      <c r="K68" s="119"/>
      <c r="L68" s="119"/>
      <c r="M68" s="119"/>
      <c r="N68" s="119"/>
      <c r="O68" s="119"/>
      <c r="P68" s="119"/>
      <c r="Q68" s="119"/>
      <c r="R68" s="119"/>
      <c r="S68" s="119"/>
      <c r="T68" s="119"/>
      <c r="U68" s="119"/>
      <c r="V68" s="119"/>
      <c r="W68" s="119"/>
      <c r="X68" s="119"/>
      <c r="Y68" s="119"/>
      <c r="Z68" s="119"/>
    </row>
    <row r="69" spans="1:26" s="123" customFormat="1" ht="12.75" customHeight="1">
      <c r="A69" s="115"/>
      <c r="B69" s="115"/>
      <c r="C69" s="117"/>
      <c r="D69" s="117"/>
      <c r="E69" s="118"/>
      <c r="F69" s="119"/>
      <c r="G69" s="119"/>
      <c r="H69" s="119"/>
      <c r="I69" s="119"/>
      <c r="J69" s="119"/>
      <c r="K69" s="119"/>
      <c r="L69" s="119"/>
      <c r="M69" s="119"/>
      <c r="N69" s="119"/>
      <c r="O69" s="119"/>
      <c r="P69" s="119"/>
      <c r="Q69" s="119"/>
      <c r="R69" s="119"/>
      <c r="S69" s="119"/>
      <c r="T69" s="119"/>
      <c r="U69" s="119"/>
      <c r="V69" s="119"/>
      <c r="W69" s="119"/>
      <c r="X69" s="119"/>
      <c r="Y69" s="119"/>
      <c r="Z69" s="119"/>
    </row>
    <row r="70" spans="1:27" s="150" customFormat="1" ht="22.5" customHeight="1">
      <c r="A70" s="1132" t="s">
        <v>1029</v>
      </c>
      <c r="B70" s="1132"/>
      <c r="C70" s="1132"/>
      <c r="D70" s="1132"/>
      <c r="E70" s="1132"/>
      <c r="F70" s="1132"/>
      <c r="G70" s="1132"/>
      <c r="H70" s="1132"/>
      <c r="I70" s="1132"/>
      <c r="J70" s="1132"/>
      <c r="K70" s="1132"/>
      <c r="L70" s="1132"/>
      <c r="M70" s="1132"/>
      <c r="N70" s="1132"/>
      <c r="O70" s="1132"/>
      <c r="P70" s="1132"/>
      <c r="Q70" s="1132"/>
      <c r="R70" s="1132"/>
      <c r="S70" s="1132"/>
      <c r="T70" s="1132"/>
      <c r="U70" s="1132"/>
      <c r="V70" s="1132"/>
      <c r="W70" s="1132"/>
      <c r="X70" s="1132"/>
      <c r="Y70" s="1132"/>
      <c r="Z70" s="1132"/>
      <c r="AA70" s="1132"/>
    </row>
    <row r="72" spans="1:26" s="115" customFormat="1" ht="21.75" customHeight="1">
      <c r="A72" s="115" t="s">
        <v>1008</v>
      </c>
      <c r="C72" s="117"/>
      <c r="E72" s="117"/>
      <c r="F72" s="152"/>
      <c r="G72" s="152"/>
      <c r="H72" s="152"/>
      <c r="I72" s="152"/>
      <c r="J72" s="152"/>
      <c r="K72" s="152"/>
      <c r="L72" s="152"/>
      <c r="M72" s="152"/>
      <c r="N72" s="152"/>
      <c r="O72" s="152"/>
      <c r="P72" s="152"/>
      <c r="Q72" s="152"/>
      <c r="R72" s="152"/>
      <c r="S72" s="152"/>
      <c r="T72" s="152"/>
      <c r="U72" s="152"/>
      <c r="V72" s="152"/>
      <c r="W72" s="152"/>
      <c r="X72" s="152"/>
      <c r="Y72" s="152"/>
      <c r="Z72" s="152"/>
    </row>
    <row r="73" spans="1:27" s="115" customFormat="1" ht="21.75" customHeight="1" thickBot="1">
      <c r="A73" s="153" t="s">
        <v>808</v>
      </c>
      <c r="B73" s="153"/>
      <c r="C73" s="154"/>
      <c r="D73" s="153"/>
      <c r="E73" s="154"/>
      <c r="F73" s="155"/>
      <c r="G73" s="155"/>
      <c r="H73" s="155"/>
      <c r="I73" s="155"/>
      <c r="J73" s="156"/>
      <c r="K73" s="157"/>
      <c r="L73" s="155"/>
      <c r="M73" s="155"/>
      <c r="N73" s="157"/>
      <c r="O73" s="157"/>
      <c r="P73" s="157"/>
      <c r="Q73" s="155"/>
      <c r="R73" s="155"/>
      <c r="S73" s="157"/>
      <c r="T73" s="157"/>
      <c r="U73" s="157"/>
      <c r="V73" s="157"/>
      <c r="W73" s="187"/>
      <c r="X73" s="1134" t="s">
        <v>1041</v>
      </c>
      <c r="Y73" s="1134"/>
      <c r="Z73" s="1134"/>
      <c r="AA73" s="1134"/>
    </row>
    <row r="74" spans="1:27" s="145" customFormat="1" ht="30" customHeight="1" thickBot="1">
      <c r="A74" s="1148" t="s">
        <v>811</v>
      </c>
      <c r="B74" s="1148" t="s">
        <v>812</v>
      </c>
      <c r="C74" s="1151" t="s">
        <v>231</v>
      </c>
      <c r="D74" s="1148" t="s">
        <v>813</v>
      </c>
      <c r="E74" s="1151" t="s">
        <v>232</v>
      </c>
      <c r="F74" s="1144" t="s">
        <v>809</v>
      </c>
      <c r="G74" s="1161"/>
      <c r="H74" s="1145"/>
      <c r="I74" s="1144" t="s">
        <v>1031</v>
      </c>
      <c r="J74" s="1161"/>
      <c r="K74" s="1145"/>
      <c r="L74" s="1144" t="s">
        <v>934</v>
      </c>
      <c r="M74" s="1161"/>
      <c r="N74" s="1161"/>
      <c r="O74" s="1161"/>
      <c r="P74" s="1145"/>
      <c r="Q74" s="1144" t="s">
        <v>999</v>
      </c>
      <c r="R74" s="1161"/>
      <c r="S74" s="1161"/>
      <c r="T74" s="1161"/>
      <c r="U74" s="1145"/>
      <c r="V74" s="1144" t="s">
        <v>1032</v>
      </c>
      <c r="W74" s="1161"/>
      <c r="X74" s="1161"/>
      <c r="Y74" s="1161"/>
      <c r="Z74" s="1145"/>
      <c r="AA74" s="1141" t="s">
        <v>1033</v>
      </c>
    </row>
    <row r="75" spans="1:27" s="145" customFormat="1" ht="21.75" customHeight="1" thickBot="1">
      <c r="A75" s="1149"/>
      <c r="B75" s="1149"/>
      <c r="C75" s="1152"/>
      <c r="D75" s="1149"/>
      <c r="E75" s="1152"/>
      <c r="F75" s="1144" t="s">
        <v>815</v>
      </c>
      <c r="G75" s="1145"/>
      <c r="H75" s="1146" t="s">
        <v>810</v>
      </c>
      <c r="I75" s="1144" t="s">
        <v>815</v>
      </c>
      <c r="J75" s="1145"/>
      <c r="K75" s="1146" t="s">
        <v>810</v>
      </c>
      <c r="L75" s="1144" t="s">
        <v>815</v>
      </c>
      <c r="M75" s="1145"/>
      <c r="N75" s="1154" t="s">
        <v>804</v>
      </c>
      <c r="O75" s="1156" t="s">
        <v>233</v>
      </c>
      <c r="P75" s="1146" t="s">
        <v>810</v>
      </c>
      <c r="Q75" s="1144" t="s">
        <v>815</v>
      </c>
      <c r="R75" s="1145"/>
      <c r="S75" s="1154" t="s">
        <v>804</v>
      </c>
      <c r="T75" s="1156" t="s">
        <v>233</v>
      </c>
      <c r="U75" s="1146" t="s">
        <v>810</v>
      </c>
      <c r="V75" s="1144" t="s">
        <v>815</v>
      </c>
      <c r="W75" s="1145"/>
      <c r="X75" s="1154" t="s">
        <v>804</v>
      </c>
      <c r="Y75" s="1156" t="s">
        <v>233</v>
      </c>
      <c r="Z75" s="1146" t="s">
        <v>810</v>
      </c>
      <c r="AA75" s="1142"/>
    </row>
    <row r="76" spans="1:27" s="145" customFormat="1" ht="21.75" customHeight="1" thickBot="1">
      <c r="A76" s="1150"/>
      <c r="B76" s="1150"/>
      <c r="C76" s="1153"/>
      <c r="D76" s="1150"/>
      <c r="E76" s="1153"/>
      <c r="F76" s="158" t="s">
        <v>606</v>
      </c>
      <c r="G76" s="158" t="s">
        <v>814</v>
      </c>
      <c r="H76" s="1147"/>
      <c r="I76" s="158" t="s">
        <v>606</v>
      </c>
      <c r="J76" s="158" t="s">
        <v>814</v>
      </c>
      <c r="K76" s="1147"/>
      <c r="L76" s="158" t="s">
        <v>606</v>
      </c>
      <c r="M76" s="158" t="s">
        <v>814</v>
      </c>
      <c r="N76" s="1155"/>
      <c r="O76" s="1157"/>
      <c r="P76" s="1147"/>
      <c r="Q76" s="159" t="s">
        <v>606</v>
      </c>
      <c r="R76" s="158" t="s">
        <v>814</v>
      </c>
      <c r="S76" s="1155"/>
      <c r="T76" s="1157"/>
      <c r="U76" s="1147"/>
      <c r="V76" s="158" t="s">
        <v>606</v>
      </c>
      <c r="W76" s="158" t="s">
        <v>814</v>
      </c>
      <c r="X76" s="1155"/>
      <c r="Y76" s="1157"/>
      <c r="Z76" s="1147"/>
      <c r="AA76" s="1143"/>
    </row>
    <row r="77" spans="1:27" s="160" customFormat="1" ht="22.5" customHeight="1" thickBot="1">
      <c r="A77" s="1158" t="s">
        <v>800</v>
      </c>
      <c r="B77" s="1159"/>
      <c r="C77" s="1159"/>
      <c r="D77" s="1159"/>
      <c r="E77" s="1160"/>
      <c r="F77" s="283">
        <f>F79+F86+F93</f>
        <v>0</v>
      </c>
      <c r="G77" s="283">
        <f aca="true" t="shared" si="11" ref="G77:AA77">G79+G86+G93</f>
        <v>0</v>
      </c>
      <c r="H77" s="283">
        <f t="shared" si="11"/>
        <v>1250</v>
      </c>
      <c r="I77" s="283">
        <f t="shared" si="11"/>
        <v>0</v>
      </c>
      <c r="J77" s="283">
        <f t="shared" si="11"/>
        <v>0</v>
      </c>
      <c r="K77" s="283">
        <f t="shared" si="11"/>
        <v>1250</v>
      </c>
      <c r="L77" s="283">
        <f t="shared" si="11"/>
        <v>0</v>
      </c>
      <c r="M77" s="283">
        <f t="shared" si="11"/>
        <v>0</v>
      </c>
      <c r="N77" s="283">
        <f t="shared" si="11"/>
        <v>0</v>
      </c>
      <c r="O77" s="283">
        <f t="shared" si="11"/>
        <v>0</v>
      </c>
      <c r="P77" s="283">
        <f t="shared" si="11"/>
        <v>0</v>
      </c>
      <c r="Q77" s="283">
        <f t="shared" si="11"/>
        <v>0</v>
      </c>
      <c r="R77" s="283">
        <f t="shared" si="11"/>
        <v>0</v>
      </c>
      <c r="S77" s="283">
        <f t="shared" si="11"/>
        <v>0</v>
      </c>
      <c r="T77" s="283">
        <f t="shared" si="11"/>
        <v>0</v>
      </c>
      <c r="U77" s="283">
        <f t="shared" si="11"/>
        <v>0</v>
      </c>
      <c r="V77" s="283">
        <f t="shared" si="11"/>
        <v>0</v>
      </c>
      <c r="W77" s="283">
        <f t="shared" si="11"/>
        <v>0</v>
      </c>
      <c r="X77" s="283">
        <f t="shared" si="11"/>
        <v>0</v>
      </c>
      <c r="Y77" s="283">
        <f t="shared" si="11"/>
        <v>0</v>
      </c>
      <c r="Z77" s="283">
        <f t="shared" si="11"/>
        <v>0</v>
      </c>
      <c r="AA77" s="283">
        <f t="shared" si="11"/>
        <v>0</v>
      </c>
    </row>
    <row r="78" spans="3:27" s="116" customFormat="1" ht="4.5" customHeight="1" thickBot="1">
      <c r="C78" s="161"/>
      <c r="E78" s="161"/>
      <c r="F78" s="162"/>
      <c r="G78" s="162"/>
      <c r="H78" s="162"/>
      <c r="I78" s="162"/>
      <c r="J78" s="162"/>
      <c r="K78" s="162"/>
      <c r="L78" s="162"/>
      <c r="M78" s="162"/>
      <c r="N78" s="162"/>
      <c r="O78" s="162"/>
      <c r="P78" s="162"/>
      <c r="Q78" s="162"/>
      <c r="R78" s="162"/>
      <c r="S78" s="162"/>
      <c r="T78" s="162"/>
      <c r="U78" s="162"/>
      <c r="V78" s="162"/>
      <c r="W78" s="162"/>
      <c r="X78" s="162"/>
      <c r="Y78" s="162"/>
      <c r="Z78" s="162"/>
      <c r="AA78" s="162"/>
    </row>
    <row r="79" spans="1:27" s="163" customFormat="1" ht="21.75" customHeight="1" thickBot="1">
      <c r="A79" s="1162" t="s">
        <v>113</v>
      </c>
      <c r="B79" s="1163"/>
      <c r="C79" s="1163"/>
      <c r="D79" s="1163"/>
      <c r="E79" s="1164"/>
      <c r="F79" s="281">
        <f aca="true" t="shared" si="12" ref="F79:AA79">F81+F83</f>
        <v>0</v>
      </c>
      <c r="G79" s="281">
        <f t="shared" si="12"/>
        <v>0</v>
      </c>
      <c r="H79" s="281">
        <f t="shared" si="12"/>
        <v>0</v>
      </c>
      <c r="I79" s="281">
        <f t="shared" si="12"/>
        <v>0</v>
      </c>
      <c r="J79" s="281">
        <f t="shared" si="12"/>
        <v>0</v>
      </c>
      <c r="K79" s="281">
        <f t="shared" si="12"/>
        <v>0</v>
      </c>
      <c r="L79" s="281">
        <f t="shared" si="12"/>
        <v>0</v>
      </c>
      <c r="M79" s="281">
        <f t="shared" si="12"/>
        <v>0</v>
      </c>
      <c r="N79" s="281">
        <f t="shared" si="12"/>
        <v>0</v>
      </c>
      <c r="O79" s="281">
        <f t="shared" si="12"/>
        <v>0</v>
      </c>
      <c r="P79" s="281">
        <f t="shared" si="12"/>
        <v>0</v>
      </c>
      <c r="Q79" s="281">
        <f t="shared" si="12"/>
        <v>0</v>
      </c>
      <c r="R79" s="281">
        <f t="shared" si="12"/>
        <v>0</v>
      </c>
      <c r="S79" s="281">
        <f t="shared" si="12"/>
        <v>0</v>
      </c>
      <c r="T79" s="281">
        <f t="shared" si="12"/>
        <v>0</v>
      </c>
      <c r="U79" s="281">
        <f t="shared" si="12"/>
        <v>0</v>
      </c>
      <c r="V79" s="281">
        <f t="shared" si="12"/>
        <v>0</v>
      </c>
      <c r="W79" s="281">
        <f t="shared" si="12"/>
        <v>0</v>
      </c>
      <c r="X79" s="281">
        <f t="shared" si="12"/>
        <v>0</v>
      </c>
      <c r="Y79" s="281">
        <f t="shared" si="12"/>
        <v>0</v>
      </c>
      <c r="Z79" s="281">
        <f t="shared" si="12"/>
        <v>0</v>
      </c>
      <c r="AA79" s="281">
        <f t="shared" si="12"/>
        <v>0</v>
      </c>
    </row>
    <row r="80" spans="3:27" s="116" customFormat="1" ht="4.5" customHeight="1" thickBot="1">
      <c r="C80" s="161"/>
      <c r="E80" s="161"/>
      <c r="F80" s="162"/>
      <c r="G80" s="162"/>
      <c r="H80" s="162"/>
      <c r="I80" s="162"/>
      <c r="J80" s="162"/>
      <c r="K80" s="162"/>
      <c r="L80" s="162"/>
      <c r="M80" s="162"/>
      <c r="N80" s="162"/>
      <c r="O80" s="162"/>
      <c r="P80" s="162"/>
      <c r="Q80" s="162"/>
      <c r="R80" s="162"/>
      <c r="S80" s="162"/>
      <c r="T80" s="162"/>
      <c r="U80" s="162"/>
      <c r="V80" s="162"/>
      <c r="W80" s="162"/>
      <c r="X80" s="162"/>
      <c r="Y80" s="162"/>
      <c r="Z80" s="162"/>
      <c r="AA80" s="162"/>
    </row>
    <row r="81" spans="1:27" s="5" customFormat="1" ht="21" customHeight="1" thickBot="1">
      <c r="A81" s="1165" t="s">
        <v>1034</v>
      </c>
      <c r="B81" s="1166"/>
      <c r="C81" s="1166"/>
      <c r="D81" s="1166"/>
      <c r="E81" s="1167"/>
      <c r="F81" s="280">
        <f aca="true" t="shared" si="13" ref="F81:AA81">SUM(F82)</f>
        <v>0</v>
      </c>
      <c r="G81" s="280">
        <f t="shared" si="13"/>
        <v>0</v>
      </c>
      <c r="H81" s="280">
        <f t="shared" si="13"/>
        <v>0</v>
      </c>
      <c r="I81" s="280">
        <f t="shared" si="13"/>
        <v>0</v>
      </c>
      <c r="J81" s="280">
        <f t="shared" si="13"/>
        <v>0</v>
      </c>
      <c r="K81" s="280">
        <f t="shared" si="13"/>
        <v>0</v>
      </c>
      <c r="L81" s="280">
        <f t="shared" si="13"/>
        <v>0</v>
      </c>
      <c r="M81" s="280">
        <f t="shared" si="13"/>
        <v>0</v>
      </c>
      <c r="N81" s="280">
        <f t="shared" si="13"/>
        <v>0</v>
      </c>
      <c r="O81" s="280">
        <f t="shared" si="13"/>
        <v>0</v>
      </c>
      <c r="P81" s="280">
        <f t="shared" si="13"/>
        <v>0</v>
      </c>
      <c r="Q81" s="280">
        <f t="shared" si="13"/>
        <v>0</v>
      </c>
      <c r="R81" s="280">
        <f t="shared" si="13"/>
        <v>0</v>
      </c>
      <c r="S81" s="280">
        <f t="shared" si="13"/>
        <v>0</v>
      </c>
      <c r="T81" s="280">
        <f t="shared" si="13"/>
        <v>0</v>
      </c>
      <c r="U81" s="280">
        <f t="shared" si="13"/>
        <v>0</v>
      </c>
      <c r="V81" s="280">
        <f t="shared" si="13"/>
        <v>0</v>
      </c>
      <c r="W81" s="280">
        <f t="shared" si="13"/>
        <v>0</v>
      </c>
      <c r="X81" s="280">
        <f t="shared" si="13"/>
        <v>0</v>
      </c>
      <c r="Y81" s="280">
        <f t="shared" si="13"/>
        <v>0</v>
      </c>
      <c r="Z81" s="280">
        <f t="shared" si="13"/>
        <v>0</v>
      </c>
      <c r="AA81" s="280">
        <f t="shared" si="13"/>
        <v>0</v>
      </c>
    </row>
    <row r="82" spans="1:27" s="123" customFormat="1" ht="30" customHeight="1" thickBot="1">
      <c r="A82" s="144"/>
      <c r="B82" s="171"/>
      <c r="C82" s="129"/>
      <c r="D82" s="171"/>
      <c r="E82" s="129"/>
      <c r="F82" s="130">
        <f>L82</f>
        <v>0</v>
      </c>
      <c r="G82" s="130">
        <f>M82</f>
        <v>0</v>
      </c>
      <c r="H82" s="130">
        <f>P82</f>
        <v>0</v>
      </c>
      <c r="I82" s="130">
        <v>0</v>
      </c>
      <c r="J82" s="130">
        <v>0</v>
      </c>
      <c r="K82" s="130">
        <v>0</v>
      </c>
      <c r="L82" s="130">
        <v>0</v>
      </c>
      <c r="M82" s="130">
        <v>0</v>
      </c>
      <c r="N82" s="130">
        <v>0</v>
      </c>
      <c r="O82" s="131">
        <v>0</v>
      </c>
      <c r="P82" s="130">
        <f>SUM(N82:O82)</f>
        <v>0</v>
      </c>
      <c r="Q82" s="130">
        <v>0</v>
      </c>
      <c r="R82" s="130">
        <v>0</v>
      </c>
      <c r="S82" s="130">
        <v>0</v>
      </c>
      <c r="T82" s="131">
        <v>0</v>
      </c>
      <c r="U82" s="130">
        <f>SUM(S82:T82)</f>
        <v>0</v>
      </c>
      <c r="V82" s="130">
        <v>0</v>
      </c>
      <c r="W82" s="130">
        <v>0</v>
      </c>
      <c r="X82" s="130">
        <v>0</v>
      </c>
      <c r="Y82" s="131">
        <v>0</v>
      </c>
      <c r="Z82" s="130">
        <f>SUM(X82:Y82)</f>
        <v>0</v>
      </c>
      <c r="AA82" s="132">
        <f>P82+U82+Z82</f>
        <v>0</v>
      </c>
    </row>
    <row r="83" spans="1:27" s="5" customFormat="1" ht="21" customHeight="1" thickBot="1">
      <c r="A83" s="1165" t="s">
        <v>1035</v>
      </c>
      <c r="B83" s="1166"/>
      <c r="C83" s="1166"/>
      <c r="D83" s="1166"/>
      <c r="E83" s="1167"/>
      <c r="F83" s="280">
        <f aca="true" t="shared" si="14" ref="F83:AA83">SUM(F84)</f>
        <v>0</v>
      </c>
      <c r="G83" s="280">
        <f t="shared" si="14"/>
        <v>0</v>
      </c>
      <c r="H83" s="280">
        <f t="shared" si="14"/>
        <v>0</v>
      </c>
      <c r="I83" s="280">
        <f t="shared" si="14"/>
        <v>0</v>
      </c>
      <c r="J83" s="280">
        <f t="shared" si="14"/>
        <v>0</v>
      </c>
      <c r="K83" s="280">
        <f t="shared" si="14"/>
        <v>0</v>
      </c>
      <c r="L83" s="280">
        <f t="shared" si="14"/>
        <v>0</v>
      </c>
      <c r="M83" s="280">
        <f t="shared" si="14"/>
        <v>0</v>
      </c>
      <c r="N83" s="280">
        <f t="shared" si="14"/>
        <v>0</v>
      </c>
      <c r="O83" s="280">
        <f t="shared" si="14"/>
        <v>0</v>
      </c>
      <c r="P83" s="280">
        <f t="shared" si="14"/>
        <v>0</v>
      </c>
      <c r="Q83" s="280">
        <f t="shared" si="14"/>
        <v>0</v>
      </c>
      <c r="R83" s="280">
        <f t="shared" si="14"/>
        <v>0</v>
      </c>
      <c r="S83" s="280">
        <f t="shared" si="14"/>
        <v>0</v>
      </c>
      <c r="T83" s="280">
        <f t="shared" si="14"/>
        <v>0</v>
      </c>
      <c r="U83" s="280">
        <f t="shared" si="14"/>
        <v>0</v>
      </c>
      <c r="V83" s="280">
        <f t="shared" si="14"/>
        <v>0</v>
      </c>
      <c r="W83" s="280">
        <f t="shared" si="14"/>
        <v>0</v>
      </c>
      <c r="X83" s="280">
        <f t="shared" si="14"/>
        <v>0</v>
      </c>
      <c r="Y83" s="280">
        <f t="shared" si="14"/>
        <v>0</v>
      </c>
      <c r="Z83" s="280">
        <f t="shared" si="14"/>
        <v>0</v>
      </c>
      <c r="AA83" s="280">
        <f t="shared" si="14"/>
        <v>0</v>
      </c>
    </row>
    <row r="84" spans="1:27" s="123" customFormat="1" ht="30" customHeight="1" thickBot="1">
      <c r="A84" s="144"/>
      <c r="B84" s="171"/>
      <c r="C84" s="129"/>
      <c r="D84" s="171"/>
      <c r="E84" s="129"/>
      <c r="F84" s="130">
        <f>I84+L84+Q84+V84</f>
        <v>0</v>
      </c>
      <c r="G84" s="130">
        <f>J84+M84+R84+W84</f>
        <v>0</v>
      </c>
      <c r="H84" s="130">
        <f>K84+AA84</f>
        <v>0</v>
      </c>
      <c r="I84" s="130">
        <v>0</v>
      </c>
      <c r="J84" s="130">
        <v>0</v>
      </c>
      <c r="K84" s="130">
        <v>0</v>
      </c>
      <c r="L84" s="130">
        <v>0</v>
      </c>
      <c r="M84" s="130">
        <v>0</v>
      </c>
      <c r="N84" s="130">
        <v>0</v>
      </c>
      <c r="O84" s="131">
        <v>0</v>
      </c>
      <c r="P84" s="130">
        <f>SUM(N84:O84)</f>
        <v>0</v>
      </c>
      <c r="Q84" s="130">
        <v>0</v>
      </c>
      <c r="R84" s="130">
        <v>0</v>
      </c>
      <c r="S84" s="130">
        <v>0</v>
      </c>
      <c r="T84" s="131">
        <v>0</v>
      </c>
      <c r="U84" s="130">
        <f>SUM(S84:T84)</f>
        <v>0</v>
      </c>
      <c r="V84" s="130">
        <v>0</v>
      </c>
      <c r="W84" s="130">
        <v>0</v>
      </c>
      <c r="X84" s="130">
        <v>0</v>
      </c>
      <c r="Y84" s="131">
        <v>0</v>
      </c>
      <c r="Z84" s="130">
        <f>SUM(X84:Y84)</f>
        <v>0</v>
      </c>
      <c r="AA84" s="132">
        <f>P84+U84+Z84</f>
        <v>0</v>
      </c>
    </row>
    <row r="85" spans="3:27" s="116" customFormat="1" ht="4.5" customHeight="1" thickBot="1">
      <c r="C85" s="161"/>
      <c r="E85" s="161"/>
      <c r="F85" s="162"/>
      <c r="G85" s="162"/>
      <c r="H85" s="162"/>
      <c r="I85" s="162"/>
      <c r="J85" s="162"/>
      <c r="K85" s="162"/>
      <c r="L85" s="162"/>
      <c r="M85" s="162"/>
      <c r="N85" s="162"/>
      <c r="O85" s="162"/>
      <c r="P85" s="162"/>
      <c r="Q85" s="162"/>
      <c r="R85" s="162"/>
      <c r="S85" s="162"/>
      <c r="T85" s="162"/>
      <c r="U85" s="162"/>
      <c r="V85" s="162"/>
      <c r="W85" s="162"/>
      <c r="X85" s="162"/>
      <c r="Y85" s="162"/>
      <c r="Z85" s="162"/>
      <c r="AA85" s="162"/>
    </row>
    <row r="86" spans="1:27" s="163" customFormat="1" ht="21.75" customHeight="1" thickBot="1">
      <c r="A86" s="1162" t="s">
        <v>114</v>
      </c>
      <c r="B86" s="1163"/>
      <c r="C86" s="1163"/>
      <c r="D86" s="1163"/>
      <c r="E86" s="1164"/>
      <c r="F86" s="281">
        <f aca="true" t="shared" si="15" ref="F86:AA86">F88+F90</f>
        <v>0</v>
      </c>
      <c r="G86" s="281">
        <f t="shared" si="15"/>
        <v>0</v>
      </c>
      <c r="H86" s="281">
        <f t="shared" si="15"/>
        <v>1250</v>
      </c>
      <c r="I86" s="281">
        <f t="shared" si="15"/>
        <v>0</v>
      </c>
      <c r="J86" s="281">
        <f t="shared" si="15"/>
        <v>0</v>
      </c>
      <c r="K86" s="281">
        <f t="shared" si="15"/>
        <v>1250</v>
      </c>
      <c r="L86" s="281">
        <f t="shared" si="15"/>
        <v>0</v>
      </c>
      <c r="M86" s="281">
        <f t="shared" si="15"/>
        <v>0</v>
      </c>
      <c r="N86" s="281">
        <f t="shared" si="15"/>
        <v>0</v>
      </c>
      <c r="O86" s="281">
        <f t="shared" si="15"/>
        <v>0</v>
      </c>
      <c r="P86" s="281">
        <f t="shared" si="15"/>
        <v>0</v>
      </c>
      <c r="Q86" s="281">
        <f t="shared" si="15"/>
        <v>0</v>
      </c>
      <c r="R86" s="281">
        <f t="shared" si="15"/>
        <v>0</v>
      </c>
      <c r="S86" s="281">
        <f t="shared" si="15"/>
        <v>0</v>
      </c>
      <c r="T86" s="281">
        <f t="shared" si="15"/>
        <v>0</v>
      </c>
      <c r="U86" s="281">
        <f t="shared" si="15"/>
        <v>0</v>
      </c>
      <c r="V86" s="281">
        <f t="shared" si="15"/>
        <v>0</v>
      </c>
      <c r="W86" s="281">
        <f t="shared" si="15"/>
        <v>0</v>
      </c>
      <c r="X86" s="281">
        <f t="shared" si="15"/>
        <v>0</v>
      </c>
      <c r="Y86" s="281">
        <f t="shared" si="15"/>
        <v>0</v>
      </c>
      <c r="Z86" s="281">
        <f t="shared" si="15"/>
        <v>0</v>
      </c>
      <c r="AA86" s="281">
        <f t="shared" si="15"/>
        <v>0</v>
      </c>
    </row>
    <row r="87" spans="3:27" s="116" customFormat="1" ht="4.5" customHeight="1" thickBot="1">
      <c r="C87" s="161"/>
      <c r="E87" s="161"/>
      <c r="F87" s="162"/>
      <c r="G87" s="162"/>
      <c r="H87" s="162"/>
      <c r="I87" s="162"/>
      <c r="J87" s="162"/>
      <c r="K87" s="162"/>
      <c r="L87" s="162"/>
      <c r="M87" s="162"/>
      <c r="N87" s="162"/>
      <c r="O87" s="162"/>
      <c r="P87" s="162"/>
      <c r="Q87" s="162"/>
      <c r="R87" s="162"/>
      <c r="S87" s="162"/>
      <c r="T87" s="162"/>
      <c r="U87" s="162"/>
      <c r="V87" s="162"/>
      <c r="W87" s="162"/>
      <c r="X87" s="162"/>
      <c r="Y87" s="162"/>
      <c r="Z87" s="162"/>
      <c r="AA87" s="162"/>
    </row>
    <row r="88" spans="1:27" s="5" customFormat="1" ht="21" customHeight="1" thickBot="1">
      <c r="A88" s="1165" t="s">
        <v>1034</v>
      </c>
      <c r="B88" s="1166"/>
      <c r="C88" s="1166"/>
      <c r="D88" s="1166"/>
      <c r="E88" s="1167"/>
      <c r="F88" s="280">
        <f aca="true" t="shared" si="16" ref="F88:AA88">SUM(F89)</f>
        <v>0</v>
      </c>
      <c r="G88" s="280">
        <f t="shared" si="16"/>
        <v>0</v>
      </c>
      <c r="H88" s="280">
        <f t="shared" si="16"/>
        <v>0</v>
      </c>
      <c r="I88" s="280">
        <f t="shared" si="16"/>
        <v>0</v>
      </c>
      <c r="J88" s="280">
        <f t="shared" si="16"/>
        <v>0</v>
      </c>
      <c r="K88" s="280">
        <f t="shared" si="16"/>
        <v>0</v>
      </c>
      <c r="L88" s="280">
        <f t="shared" si="16"/>
        <v>0</v>
      </c>
      <c r="M88" s="280">
        <f t="shared" si="16"/>
        <v>0</v>
      </c>
      <c r="N88" s="280">
        <f t="shared" si="16"/>
        <v>0</v>
      </c>
      <c r="O88" s="280">
        <f t="shared" si="16"/>
        <v>0</v>
      </c>
      <c r="P88" s="280">
        <f t="shared" si="16"/>
        <v>0</v>
      </c>
      <c r="Q88" s="280">
        <f t="shared" si="16"/>
        <v>0</v>
      </c>
      <c r="R88" s="280">
        <f t="shared" si="16"/>
        <v>0</v>
      </c>
      <c r="S88" s="280">
        <f t="shared" si="16"/>
        <v>0</v>
      </c>
      <c r="T88" s="280">
        <f t="shared" si="16"/>
        <v>0</v>
      </c>
      <c r="U88" s="280">
        <f t="shared" si="16"/>
        <v>0</v>
      </c>
      <c r="V88" s="280">
        <f t="shared" si="16"/>
        <v>0</v>
      </c>
      <c r="W88" s="280">
        <f t="shared" si="16"/>
        <v>0</v>
      </c>
      <c r="X88" s="280">
        <f t="shared" si="16"/>
        <v>0</v>
      </c>
      <c r="Y88" s="280">
        <f t="shared" si="16"/>
        <v>0</v>
      </c>
      <c r="Z88" s="280">
        <f t="shared" si="16"/>
        <v>0</v>
      </c>
      <c r="AA88" s="280">
        <f t="shared" si="16"/>
        <v>0</v>
      </c>
    </row>
    <row r="89" spans="1:27" s="123" customFormat="1" ht="30" customHeight="1" thickBot="1">
      <c r="A89" s="144"/>
      <c r="B89" s="171"/>
      <c r="C89" s="129"/>
      <c r="D89" s="171"/>
      <c r="E89" s="129"/>
      <c r="F89" s="130">
        <f>I89+L89</f>
        <v>0</v>
      </c>
      <c r="G89" s="130">
        <f>J89+M89</f>
        <v>0</v>
      </c>
      <c r="H89" s="130">
        <f>K89+P89</f>
        <v>0</v>
      </c>
      <c r="I89" s="130">
        <v>0</v>
      </c>
      <c r="J89" s="130">
        <v>0</v>
      </c>
      <c r="K89" s="130">
        <v>0</v>
      </c>
      <c r="L89" s="130">
        <v>0</v>
      </c>
      <c r="M89" s="130">
        <v>0</v>
      </c>
      <c r="N89" s="130">
        <v>0</v>
      </c>
      <c r="O89" s="131">
        <v>0</v>
      </c>
      <c r="P89" s="130">
        <f>SUM(N89:O89)</f>
        <v>0</v>
      </c>
      <c r="Q89" s="130">
        <v>0</v>
      </c>
      <c r="R89" s="130">
        <v>0</v>
      </c>
      <c r="S89" s="130">
        <v>0</v>
      </c>
      <c r="T89" s="131">
        <v>0</v>
      </c>
      <c r="U89" s="130">
        <f>SUM(S89:T89)</f>
        <v>0</v>
      </c>
      <c r="V89" s="130">
        <v>0</v>
      </c>
      <c r="W89" s="130">
        <v>0</v>
      </c>
      <c r="X89" s="130">
        <v>0</v>
      </c>
      <c r="Y89" s="131">
        <v>0</v>
      </c>
      <c r="Z89" s="130">
        <f>SUM(X89:Y89)</f>
        <v>0</v>
      </c>
      <c r="AA89" s="132">
        <f>P89+U89+Z89</f>
        <v>0</v>
      </c>
    </row>
    <row r="90" spans="1:27" s="5" customFormat="1" ht="21" customHeight="1" thickBot="1">
      <c r="A90" s="1165" t="s">
        <v>1035</v>
      </c>
      <c r="B90" s="1166"/>
      <c r="C90" s="1166"/>
      <c r="D90" s="1166"/>
      <c r="E90" s="1167"/>
      <c r="F90" s="280">
        <f>SUM(F91)</f>
        <v>0</v>
      </c>
      <c r="G90" s="280">
        <f aca="true" t="shared" si="17" ref="G90:N90">SUM(G91)</f>
        <v>0</v>
      </c>
      <c r="H90" s="280">
        <f t="shared" si="17"/>
        <v>1250</v>
      </c>
      <c r="I90" s="280">
        <f t="shared" si="17"/>
        <v>0</v>
      </c>
      <c r="J90" s="280">
        <f t="shared" si="17"/>
        <v>0</v>
      </c>
      <c r="K90" s="280">
        <f t="shared" si="17"/>
        <v>1250</v>
      </c>
      <c r="L90" s="280">
        <f t="shared" si="17"/>
        <v>0</v>
      </c>
      <c r="M90" s="280">
        <f t="shared" si="17"/>
        <v>0</v>
      </c>
      <c r="N90" s="280">
        <f t="shared" si="17"/>
        <v>0</v>
      </c>
      <c r="O90" s="280">
        <f aca="true" t="shared" si="18" ref="O90:AA90">SUM(O91)</f>
        <v>0</v>
      </c>
      <c r="P90" s="280">
        <f t="shared" si="18"/>
        <v>0</v>
      </c>
      <c r="Q90" s="280">
        <f t="shared" si="18"/>
        <v>0</v>
      </c>
      <c r="R90" s="280">
        <f t="shared" si="18"/>
        <v>0</v>
      </c>
      <c r="S90" s="280">
        <f t="shared" si="18"/>
        <v>0</v>
      </c>
      <c r="T90" s="280">
        <f t="shared" si="18"/>
        <v>0</v>
      </c>
      <c r="U90" s="280">
        <f t="shared" si="18"/>
        <v>0</v>
      </c>
      <c r="V90" s="280">
        <f t="shared" si="18"/>
        <v>0</v>
      </c>
      <c r="W90" s="280">
        <f t="shared" si="18"/>
        <v>0</v>
      </c>
      <c r="X90" s="280">
        <f t="shared" si="18"/>
        <v>0</v>
      </c>
      <c r="Y90" s="280">
        <f t="shared" si="18"/>
        <v>0</v>
      </c>
      <c r="Z90" s="280">
        <f t="shared" si="18"/>
        <v>0</v>
      </c>
      <c r="AA90" s="280">
        <f t="shared" si="18"/>
        <v>0</v>
      </c>
    </row>
    <row r="91" spans="1:27" s="123" customFormat="1" ht="30" customHeight="1">
      <c r="A91" s="1168" t="s">
        <v>1009</v>
      </c>
      <c r="B91" s="1170" t="s">
        <v>918</v>
      </c>
      <c r="C91" s="1171" t="s">
        <v>116</v>
      </c>
      <c r="D91" s="1170" t="s">
        <v>1010</v>
      </c>
      <c r="E91" s="1171" t="s">
        <v>1042</v>
      </c>
      <c r="F91" s="1173">
        <f>L91</f>
        <v>0</v>
      </c>
      <c r="G91" s="1173">
        <f>M91</f>
        <v>0</v>
      </c>
      <c r="H91" s="1173">
        <v>1250</v>
      </c>
      <c r="I91" s="1173">
        <v>0</v>
      </c>
      <c r="J91" s="1173">
        <v>0</v>
      </c>
      <c r="K91" s="1173">
        <v>1250</v>
      </c>
      <c r="L91" s="1173">
        <v>0</v>
      </c>
      <c r="M91" s="1173">
        <v>0</v>
      </c>
      <c r="N91" s="1173">
        <v>0</v>
      </c>
      <c r="O91" s="1175">
        <v>0</v>
      </c>
      <c r="P91" s="140">
        <f>SUM(N91:O91)</f>
        <v>0</v>
      </c>
      <c r="Q91" s="1173">
        <v>0</v>
      </c>
      <c r="R91" s="1173">
        <v>0</v>
      </c>
      <c r="S91" s="1173">
        <v>0</v>
      </c>
      <c r="T91" s="1175">
        <v>0</v>
      </c>
      <c r="U91" s="140">
        <f>SUM(S91:T91)</f>
        <v>0</v>
      </c>
      <c r="V91" s="1173">
        <v>0</v>
      </c>
      <c r="W91" s="1173">
        <v>0</v>
      </c>
      <c r="X91" s="1173">
        <v>0</v>
      </c>
      <c r="Y91" s="1175">
        <v>0</v>
      </c>
      <c r="Z91" s="140">
        <f>SUM(X91:Y91)</f>
        <v>0</v>
      </c>
      <c r="AA91" s="127">
        <f>P91+U91+Z91</f>
        <v>0</v>
      </c>
    </row>
    <row r="92" spans="1:27" s="123" customFormat="1" ht="30" customHeight="1" thickBot="1">
      <c r="A92" s="1169"/>
      <c r="B92" s="1140"/>
      <c r="C92" s="1172"/>
      <c r="D92" s="1140"/>
      <c r="E92" s="1172"/>
      <c r="F92" s="1174"/>
      <c r="G92" s="1174"/>
      <c r="H92" s="1174"/>
      <c r="I92" s="1174"/>
      <c r="J92" s="1174"/>
      <c r="K92" s="1174"/>
      <c r="L92" s="1174"/>
      <c r="M92" s="1174"/>
      <c r="N92" s="1174"/>
      <c r="O92" s="1176"/>
      <c r="P92" s="733" t="s">
        <v>421</v>
      </c>
      <c r="Q92" s="1174"/>
      <c r="R92" s="1174"/>
      <c r="S92" s="1174"/>
      <c r="T92" s="1176"/>
      <c r="U92" s="733" t="s">
        <v>421</v>
      </c>
      <c r="V92" s="1174"/>
      <c r="W92" s="1174"/>
      <c r="X92" s="1174"/>
      <c r="Y92" s="1176"/>
      <c r="Z92" s="733" t="s">
        <v>421</v>
      </c>
      <c r="AA92" s="734" t="s">
        <v>421</v>
      </c>
    </row>
    <row r="93" spans="1:27" s="163" customFormat="1" ht="21.75" customHeight="1" thickBot="1">
      <c r="A93" s="1162" t="s">
        <v>115</v>
      </c>
      <c r="B93" s="1163"/>
      <c r="C93" s="1163"/>
      <c r="D93" s="1163"/>
      <c r="E93" s="1164"/>
      <c r="F93" s="281">
        <f aca="true" t="shared" si="19" ref="F93:AA93">F95+F98</f>
        <v>0</v>
      </c>
      <c r="G93" s="281">
        <f t="shared" si="19"/>
        <v>0</v>
      </c>
      <c r="H93" s="281">
        <f t="shared" si="19"/>
        <v>0</v>
      </c>
      <c r="I93" s="281">
        <f t="shared" si="19"/>
        <v>0</v>
      </c>
      <c r="J93" s="281">
        <f t="shared" si="19"/>
        <v>0</v>
      </c>
      <c r="K93" s="281">
        <f t="shared" si="19"/>
        <v>0</v>
      </c>
      <c r="L93" s="281">
        <f t="shared" si="19"/>
        <v>0</v>
      </c>
      <c r="M93" s="281">
        <f t="shared" si="19"/>
        <v>0</v>
      </c>
      <c r="N93" s="281">
        <f t="shared" si="19"/>
        <v>0</v>
      </c>
      <c r="O93" s="281">
        <f t="shared" si="19"/>
        <v>0</v>
      </c>
      <c r="P93" s="281">
        <f t="shared" si="19"/>
        <v>0</v>
      </c>
      <c r="Q93" s="281">
        <f t="shared" si="19"/>
        <v>0</v>
      </c>
      <c r="R93" s="281">
        <f t="shared" si="19"/>
        <v>0</v>
      </c>
      <c r="S93" s="281">
        <f t="shared" si="19"/>
        <v>0</v>
      </c>
      <c r="T93" s="281">
        <f t="shared" si="19"/>
        <v>0</v>
      </c>
      <c r="U93" s="281">
        <f t="shared" si="19"/>
        <v>0</v>
      </c>
      <c r="V93" s="281">
        <f t="shared" si="19"/>
        <v>0</v>
      </c>
      <c r="W93" s="281">
        <f t="shared" si="19"/>
        <v>0</v>
      </c>
      <c r="X93" s="281">
        <f t="shared" si="19"/>
        <v>0</v>
      </c>
      <c r="Y93" s="281">
        <f t="shared" si="19"/>
        <v>0</v>
      </c>
      <c r="Z93" s="281">
        <f t="shared" si="19"/>
        <v>0</v>
      </c>
      <c r="AA93" s="281">
        <f t="shared" si="19"/>
        <v>0</v>
      </c>
    </row>
    <row r="94" spans="3:27" s="116" customFormat="1" ht="4.5" customHeight="1" thickBot="1">
      <c r="C94" s="161"/>
      <c r="E94" s="161"/>
      <c r="F94" s="162"/>
      <c r="G94" s="162"/>
      <c r="H94" s="162"/>
      <c r="I94" s="162"/>
      <c r="J94" s="162"/>
      <c r="K94" s="162"/>
      <c r="L94" s="162"/>
      <c r="M94" s="162"/>
      <c r="N94" s="162"/>
      <c r="O94" s="162"/>
      <c r="P94" s="162"/>
      <c r="Q94" s="162"/>
      <c r="R94" s="162"/>
      <c r="S94" s="162"/>
      <c r="T94" s="162"/>
      <c r="U94" s="162"/>
      <c r="V94" s="162"/>
      <c r="W94" s="162"/>
      <c r="X94" s="162"/>
      <c r="Y94" s="162"/>
      <c r="Z94" s="162"/>
      <c r="AA94" s="162"/>
    </row>
    <row r="95" spans="1:27" s="5" customFormat="1" ht="21" customHeight="1" thickBot="1">
      <c r="A95" s="1165" t="s">
        <v>1043</v>
      </c>
      <c r="B95" s="1166"/>
      <c r="C95" s="1166"/>
      <c r="D95" s="1166"/>
      <c r="E95" s="1167"/>
      <c r="F95" s="280">
        <f>SUM(F97)</f>
        <v>0</v>
      </c>
      <c r="G95" s="280">
        <f aca="true" t="shared" si="20" ref="G95:N95">SUM(G97)</f>
        <v>0</v>
      </c>
      <c r="H95" s="280">
        <f t="shared" si="20"/>
        <v>0</v>
      </c>
      <c r="I95" s="280">
        <f t="shared" si="20"/>
        <v>0</v>
      </c>
      <c r="J95" s="280">
        <f t="shared" si="20"/>
        <v>0</v>
      </c>
      <c r="K95" s="280">
        <f t="shared" si="20"/>
        <v>0</v>
      </c>
      <c r="L95" s="280">
        <f t="shared" si="20"/>
        <v>0</v>
      </c>
      <c r="M95" s="280">
        <f t="shared" si="20"/>
        <v>0</v>
      </c>
      <c r="N95" s="280">
        <f t="shared" si="20"/>
        <v>0</v>
      </c>
      <c r="O95" s="280">
        <f aca="true" t="shared" si="21" ref="O95:AA95">SUM(O97)</f>
        <v>0</v>
      </c>
      <c r="P95" s="280">
        <f t="shared" si="21"/>
        <v>0</v>
      </c>
      <c r="Q95" s="280">
        <f t="shared" si="21"/>
        <v>0</v>
      </c>
      <c r="R95" s="280">
        <f t="shared" si="21"/>
        <v>0</v>
      </c>
      <c r="S95" s="280">
        <f t="shared" si="21"/>
        <v>0</v>
      </c>
      <c r="T95" s="280">
        <f t="shared" si="21"/>
        <v>0</v>
      </c>
      <c r="U95" s="280">
        <f t="shared" si="21"/>
        <v>0</v>
      </c>
      <c r="V95" s="280">
        <f t="shared" si="21"/>
        <v>0</v>
      </c>
      <c r="W95" s="280">
        <f t="shared" si="21"/>
        <v>0</v>
      </c>
      <c r="X95" s="280">
        <f t="shared" si="21"/>
        <v>0</v>
      </c>
      <c r="Y95" s="280">
        <f t="shared" si="21"/>
        <v>0</v>
      </c>
      <c r="Z95" s="280">
        <f t="shared" si="21"/>
        <v>0</v>
      </c>
      <c r="AA95" s="280">
        <f t="shared" si="21"/>
        <v>0</v>
      </c>
    </row>
    <row r="96" spans="1:27" s="123" customFormat="1" ht="30" customHeight="1">
      <c r="A96" s="1168"/>
      <c r="B96" s="1170"/>
      <c r="C96" s="1171"/>
      <c r="D96" s="1170"/>
      <c r="E96" s="1171"/>
      <c r="F96" s="1173">
        <f>L96</f>
        <v>0</v>
      </c>
      <c r="G96" s="1173">
        <f>M96</f>
        <v>0</v>
      </c>
      <c r="H96" s="1173">
        <f>P96+P97</f>
        <v>0</v>
      </c>
      <c r="I96" s="1173">
        <v>0</v>
      </c>
      <c r="J96" s="1173">
        <v>0</v>
      </c>
      <c r="K96" s="1173">
        <v>0</v>
      </c>
      <c r="L96" s="1173">
        <v>0</v>
      </c>
      <c r="M96" s="1173">
        <v>0</v>
      </c>
      <c r="N96" s="1173">
        <v>0</v>
      </c>
      <c r="O96" s="1175">
        <v>0</v>
      </c>
      <c r="P96" s="140">
        <f>SUM(N96:O96)</f>
        <v>0</v>
      </c>
      <c r="Q96" s="1173">
        <v>0</v>
      </c>
      <c r="R96" s="1173">
        <v>0</v>
      </c>
      <c r="S96" s="1173">
        <v>0</v>
      </c>
      <c r="T96" s="1175">
        <v>0</v>
      </c>
      <c r="U96" s="140">
        <f>SUM(S96:T96)</f>
        <v>0</v>
      </c>
      <c r="V96" s="1173">
        <v>0</v>
      </c>
      <c r="W96" s="1173">
        <v>0</v>
      </c>
      <c r="X96" s="1173">
        <v>0</v>
      </c>
      <c r="Y96" s="1175">
        <v>0</v>
      </c>
      <c r="Z96" s="140">
        <f>SUM(X96:Y96)</f>
        <v>0</v>
      </c>
      <c r="AA96" s="127">
        <f>P96+U96+Z96</f>
        <v>0</v>
      </c>
    </row>
    <row r="97" spans="1:27" s="123" customFormat="1" ht="30" customHeight="1" thickBot="1">
      <c r="A97" s="1169"/>
      <c r="B97" s="1140"/>
      <c r="C97" s="1172"/>
      <c r="D97" s="1140"/>
      <c r="E97" s="1172"/>
      <c r="F97" s="1174"/>
      <c r="G97" s="1174"/>
      <c r="H97" s="1174"/>
      <c r="I97" s="1174"/>
      <c r="J97" s="1174"/>
      <c r="K97" s="1174"/>
      <c r="L97" s="1174"/>
      <c r="M97" s="1174"/>
      <c r="N97" s="1174"/>
      <c r="O97" s="1176"/>
      <c r="P97" s="733" t="s">
        <v>421</v>
      </c>
      <c r="Q97" s="1174"/>
      <c r="R97" s="1174"/>
      <c r="S97" s="1174"/>
      <c r="T97" s="1176"/>
      <c r="U97" s="733" t="s">
        <v>421</v>
      </c>
      <c r="V97" s="1174"/>
      <c r="W97" s="1174"/>
      <c r="X97" s="1174"/>
      <c r="Y97" s="1176"/>
      <c r="Z97" s="733" t="s">
        <v>421</v>
      </c>
      <c r="AA97" s="734" t="s">
        <v>421</v>
      </c>
    </row>
    <row r="98" spans="1:27" s="5" customFormat="1" ht="21" customHeight="1" thickBot="1">
      <c r="A98" s="1165" t="s">
        <v>1035</v>
      </c>
      <c r="B98" s="1166"/>
      <c r="C98" s="1166"/>
      <c r="D98" s="1166"/>
      <c r="E98" s="1167"/>
      <c r="F98" s="280">
        <f>SUM(F99)</f>
        <v>0</v>
      </c>
      <c r="G98" s="280">
        <f aca="true" t="shared" si="22" ref="G98:N98">SUM(G99)</f>
        <v>0</v>
      </c>
      <c r="H98" s="280">
        <f t="shared" si="22"/>
        <v>0</v>
      </c>
      <c r="I98" s="280">
        <f t="shared" si="22"/>
        <v>0</v>
      </c>
      <c r="J98" s="280">
        <f t="shared" si="22"/>
        <v>0</v>
      </c>
      <c r="K98" s="280">
        <f t="shared" si="22"/>
        <v>0</v>
      </c>
      <c r="L98" s="280">
        <f t="shared" si="22"/>
        <v>0</v>
      </c>
      <c r="M98" s="280">
        <f t="shared" si="22"/>
        <v>0</v>
      </c>
      <c r="N98" s="280">
        <f t="shared" si="22"/>
        <v>0</v>
      </c>
      <c r="O98" s="280">
        <f aca="true" t="shared" si="23" ref="O98:AA98">SUM(O99)</f>
        <v>0</v>
      </c>
      <c r="P98" s="280">
        <f t="shared" si="23"/>
        <v>0</v>
      </c>
      <c r="Q98" s="280">
        <f t="shared" si="23"/>
        <v>0</v>
      </c>
      <c r="R98" s="280">
        <f t="shared" si="23"/>
        <v>0</v>
      </c>
      <c r="S98" s="280">
        <f t="shared" si="23"/>
        <v>0</v>
      </c>
      <c r="T98" s="280">
        <f t="shared" si="23"/>
        <v>0</v>
      </c>
      <c r="U98" s="280">
        <f t="shared" si="23"/>
        <v>0</v>
      </c>
      <c r="V98" s="280">
        <f t="shared" si="23"/>
        <v>0</v>
      </c>
      <c r="W98" s="280">
        <f t="shared" si="23"/>
        <v>0</v>
      </c>
      <c r="X98" s="280">
        <f t="shared" si="23"/>
        <v>0</v>
      </c>
      <c r="Y98" s="280">
        <f t="shared" si="23"/>
        <v>0</v>
      </c>
      <c r="Z98" s="280">
        <f t="shared" si="23"/>
        <v>0</v>
      </c>
      <c r="AA98" s="280">
        <f t="shared" si="23"/>
        <v>0</v>
      </c>
    </row>
    <row r="99" spans="1:27" s="123" customFormat="1" ht="30" customHeight="1" thickBot="1">
      <c r="A99" s="144"/>
      <c r="B99" s="171"/>
      <c r="C99" s="129"/>
      <c r="D99" s="171"/>
      <c r="E99" s="129"/>
      <c r="F99" s="130">
        <f>I99+L99+Q99+V99</f>
        <v>0</v>
      </c>
      <c r="G99" s="130">
        <f>J99+M99+R99+W99</f>
        <v>0</v>
      </c>
      <c r="H99" s="130">
        <f>K99+AA99</f>
        <v>0</v>
      </c>
      <c r="I99" s="130">
        <v>0</v>
      </c>
      <c r="J99" s="130">
        <v>0</v>
      </c>
      <c r="K99" s="130">
        <v>0</v>
      </c>
      <c r="L99" s="130">
        <v>0</v>
      </c>
      <c r="M99" s="130">
        <v>0</v>
      </c>
      <c r="N99" s="130">
        <v>0</v>
      </c>
      <c r="O99" s="131">
        <v>0</v>
      </c>
      <c r="P99" s="130">
        <f>SUM(N99:O99)</f>
        <v>0</v>
      </c>
      <c r="Q99" s="130">
        <v>0</v>
      </c>
      <c r="R99" s="130">
        <v>0</v>
      </c>
      <c r="S99" s="130">
        <v>0</v>
      </c>
      <c r="T99" s="131">
        <v>0</v>
      </c>
      <c r="U99" s="130">
        <f>SUM(S99:T99)</f>
        <v>0</v>
      </c>
      <c r="V99" s="130">
        <v>0</v>
      </c>
      <c r="W99" s="130">
        <v>0</v>
      </c>
      <c r="X99" s="130">
        <v>0</v>
      </c>
      <c r="Y99" s="131">
        <v>0</v>
      </c>
      <c r="Z99" s="130">
        <f>SUM(X99:Y99)</f>
        <v>0</v>
      </c>
      <c r="AA99" s="132">
        <f>P99+U99+Z99</f>
        <v>0</v>
      </c>
    </row>
    <row r="100" spans="1:26" s="123" customFormat="1" ht="12.75" customHeight="1">
      <c r="A100" s="115"/>
      <c r="B100" s="115"/>
      <c r="C100" s="117"/>
      <c r="D100" s="117"/>
      <c r="E100" s="118"/>
      <c r="F100" s="119"/>
      <c r="G100" s="119"/>
      <c r="H100" s="119"/>
      <c r="I100" s="119"/>
      <c r="J100" s="119"/>
      <c r="K100" s="119"/>
      <c r="L100" s="119"/>
      <c r="M100" s="119"/>
      <c r="N100" s="119"/>
      <c r="O100" s="119"/>
      <c r="P100" s="119"/>
      <c r="Q100" s="119"/>
      <c r="R100" s="119"/>
      <c r="S100" s="119"/>
      <c r="T100" s="119"/>
      <c r="U100" s="119"/>
      <c r="V100" s="119"/>
      <c r="W100" s="119"/>
      <c r="X100" s="119"/>
      <c r="Y100" s="119"/>
      <c r="Z100" s="119"/>
    </row>
    <row r="101" spans="1:27" s="165" customFormat="1" ht="15" customHeight="1">
      <c r="A101" s="164" t="s">
        <v>646</v>
      </c>
      <c r="B101" s="1177" t="s">
        <v>10</v>
      </c>
      <c r="C101" s="1177"/>
      <c r="D101" s="1177"/>
      <c r="E101" s="1177"/>
      <c r="F101" s="1177"/>
      <c r="G101" s="1177"/>
      <c r="H101" s="1177"/>
      <c r="I101" s="1177"/>
      <c r="J101" s="1177"/>
      <c r="K101" s="1177"/>
      <c r="L101" s="1177"/>
      <c r="M101" s="1177"/>
      <c r="N101" s="1177"/>
      <c r="O101" s="1177"/>
      <c r="P101" s="1177"/>
      <c r="Q101" s="1177"/>
      <c r="R101" s="1177"/>
      <c r="S101" s="1177"/>
      <c r="T101" s="1177"/>
      <c r="U101" s="1177"/>
      <c r="V101" s="1177"/>
      <c r="W101" s="1177"/>
      <c r="X101" s="1177"/>
      <c r="Y101" s="1177"/>
      <c r="Z101" s="1177"/>
      <c r="AA101" s="1177"/>
    </row>
    <row r="102" spans="1:26" s="166" customFormat="1" ht="12.75" customHeight="1">
      <c r="A102" s="147"/>
      <c r="B102" s="145"/>
      <c r="C102" s="147"/>
      <c r="D102" s="147"/>
      <c r="E102" s="147"/>
      <c r="F102" s="148"/>
      <c r="G102" s="148"/>
      <c r="H102" s="149"/>
      <c r="I102" s="149"/>
      <c r="J102" s="149"/>
      <c r="K102" s="149"/>
      <c r="L102" s="149"/>
      <c r="M102" s="149"/>
      <c r="N102" s="149"/>
      <c r="O102" s="149"/>
      <c r="P102" s="149"/>
      <c r="Q102" s="149"/>
      <c r="R102" s="149"/>
      <c r="S102" s="149"/>
      <c r="T102" s="149"/>
      <c r="U102" s="149"/>
      <c r="V102" s="149"/>
      <c r="W102" s="149"/>
      <c r="X102" s="149"/>
      <c r="Y102" s="149"/>
      <c r="Z102" s="149"/>
    </row>
    <row r="103" spans="1:27" s="165" customFormat="1" ht="15" customHeight="1">
      <c r="A103" s="167"/>
      <c r="B103" s="1177" t="s">
        <v>1040</v>
      </c>
      <c r="C103" s="1177"/>
      <c r="D103" s="1177"/>
      <c r="E103" s="1177"/>
      <c r="F103" s="1177"/>
      <c r="G103" s="1177"/>
      <c r="H103" s="1177"/>
      <c r="I103" s="1177"/>
      <c r="J103" s="1177"/>
      <c r="K103" s="1177"/>
      <c r="L103" s="1177"/>
      <c r="M103" s="1177"/>
      <c r="N103" s="1177"/>
      <c r="O103" s="1177"/>
      <c r="P103" s="1177"/>
      <c r="Q103" s="1177"/>
      <c r="R103" s="1177"/>
      <c r="S103" s="1177"/>
      <c r="T103" s="1177"/>
      <c r="U103" s="1177"/>
      <c r="V103" s="1177"/>
      <c r="W103" s="1177"/>
      <c r="X103" s="1177"/>
      <c r="Y103" s="1177"/>
      <c r="Z103" s="1177"/>
      <c r="AA103" s="1177"/>
    </row>
    <row r="104" spans="1:26" s="123" customFormat="1" ht="12.75" customHeight="1">
      <c r="A104" s="115"/>
      <c r="B104" s="115"/>
      <c r="C104" s="117"/>
      <c r="D104" s="117"/>
      <c r="E104" s="118"/>
      <c r="F104" s="119"/>
      <c r="G104" s="119"/>
      <c r="H104" s="119"/>
      <c r="I104" s="119"/>
      <c r="J104" s="119"/>
      <c r="K104" s="119"/>
      <c r="L104" s="119"/>
      <c r="M104" s="119"/>
      <c r="N104" s="119"/>
      <c r="O104" s="119"/>
      <c r="P104" s="119"/>
      <c r="Q104" s="119"/>
      <c r="R104" s="119"/>
      <c r="S104" s="119"/>
      <c r="T104" s="119"/>
      <c r="U104" s="119"/>
      <c r="V104" s="119"/>
      <c r="W104" s="119"/>
      <c r="X104" s="119"/>
      <c r="Y104" s="119"/>
      <c r="Z104" s="119"/>
    </row>
    <row r="105" spans="1:26" s="123" customFormat="1" ht="12.75" customHeight="1">
      <c r="A105" s="115"/>
      <c r="B105" s="115"/>
      <c r="C105" s="117"/>
      <c r="D105" s="117"/>
      <c r="E105" s="118"/>
      <c r="F105" s="119"/>
      <c r="G105" s="119"/>
      <c r="H105" s="119"/>
      <c r="I105" s="119"/>
      <c r="J105" s="119"/>
      <c r="K105" s="119"/>
      <c r="L105" s="119"/>
      <c r="M105" s="119"/>
      <c r="N105" s="119"/>
      <c r="O105" s="119"/>
      <c r="P105" s="119"/>
      <c r="Q105" s="119"/>
      <c r="R105" s="119"/>
      <c r="S105" s="119"/>
      <c r="T105" s="119"/>
      <c r="U105" s="119"/>
      <c r="V105" s="119"/>
      <c r="W105" s="119"/>
      <c r="X105" s="119"/>
      <c r="Y105" s="119"/>
      <c r="Z105" s="119"/>
    </row>
    <row r="106" spans="1:26" s="123" customFormat="1" ht="12.75" customHeight="1">
      <c r="A106" s="115"/>
      <c r="B106" s="115"/>
      <c r="C106" s="117"/>
      <c r="D106" s="117"/>
      <c r="E106" s="118"/>
      <c r="F106" s="119"/>
      <c r="G106" s="119"/>
      <c r="H106" s="119"/>
      <c r="I106" s="119"/>
      <c r="J106" s="119"/>
      <c r="K106" s="119"/>
      <c r="L106" s="119"/>
      <c r="M106" s="119"/>
      <c r="N106" s="119"/>
      <c r="O106" s="119"/>
      <c r="P106" s="119"/>
      <c r="Q106" s="119"/>
      <c r="R106" s="119"/>
      <c r="S106" s="119"/>
      <c r="T106" s="119"/>
      <c r="U106" s="119"/>
      <c r="V106" s="119"/>
      <c r="W106" s="119"/>
      <c r="X106" s="119"/>
      <c r="Y106" s="119"/>
      <c r="Z106" s="119"/>
    </row>
    <row r="107" spans="1:26" s="123" customFormat="1" ht="12.75" customHeight="1">
      <c r="A107" s="115"/>
      <c r="B107" s="115"/>
      <c r="C107" s="117"/>
      <c r="D107" s="117"/>
      <c r="E107" s="118"/>
      <c r="F107" s="119"/>
      <c r="G107" s="119"/>
      <c r="H107" s="119"/>
      <c r="I107" s="119"/>
      <c r="J107" s="119"/>
      <c r="K107" s="119"/>
      <c r="L107" s="119"/>
      <c r="M107" s="119"/>
      <c r="N107" s="119"/>
      <c r="O107" s="119"/>
      <c r="P107" s="119"/>
      <c r="Q107" s="119"/>
      <c r="R107" s="119"/>
      <c r="S107" s="119"/>
      <c r="T107" s="119"/>
      <c r="U107" s="119"/>
      <c r="V107" s="119"/>
      <c r="W107" s="119"/>
      <c r="X107" s="119"/>
      <c r="Y107" s="119"/>
      <c r="Z107" s="119"/>
    </row>
    <row r="108" spans="1:26" s="123" customFormat="1" ht="12.75" customHeight="1">
      <c r="A108" s="115"/>
      <c r="B108" s="115"/>
      <c r="C108" s="117"/>
      <c r="D108" s="117"/>
      <c r="E108" s="118"/>
      <c r="F108" s="119"/>
      <c r="G108" s="119"/>
      <c r="H108" s="119"/>
      <c r="I108" s="119"/>
      <c r="J108" s="119"/>
      <c r="K108" s="119"/>
      <c r="L108" s="119"/>
      <c r="M108" s="119"/>
      <c r="N108" s="119"/>
      <c r="O108" s="119"/>
      <c r="P108" s="119"/>
      <c r="Q108" s="119"/>
      <c r="R108" s="119"/>
      <c r="S108" s="119"/>
      <c r="T108" s="119"/>
      <c r="U108" s="119"/>
      <c r="V108" s="119"/>
      <c r="W108" s="119"/>
      <c r="X108" s="119"/>
      <c r="Y108" s="119"/>
      <c r="Z108" s="119"/>
    </row>
    <row r="109" spans="1:26" s="123" customFormat="1" ht="12.75" customHeight="1">
      <c r="A109" s="115"/>
      <c r="B109" s="115"/>
      <c r="C109" s="117"/>
      <c r="D109" s="117"/>
      <c r="E109" s="118"/>
      <c r="F109" s="119"/>
      <c r="G109" s="119"/>
      <c r="H109" s="119"/>
      <c r="I109" s="119"/>
      <c r="J109" s="119"/>
      <c r="K109" s="119"/>
      <c r="L109" s="119"/>
      <c r="M109" s="119"/>
      <c r="N109" s="119"/>
      <c r="O109" s="119"/>
      <c r="P109" s="119"/>
      <c r="Q109" s="119"/>
      <c r="R109" s="119"/>
      <c r="S109" s="119"/>
      <c r="T109" s="119"/>
      <c r="U109" s="119"/>
      <c r="V109" s="119"/>
      <c r="W109" s="119"/>
      <c r="X109" s="119"/>
      <c r="Y109" s="119"/>
      <c r="Z109" s="119"/>
    </row>
    <row r="110" spans="1:26" s="123" customFormat="1" ht="12.75" customHeight="1">
      <c r="A110" s="115"/>
      <c r="B110" s="115"/>
      <c r="C110" s="117"/>
      <c r="D110" s="117"/>
      <c r="E110" s="118"/>
      <c r="F110" s="119"/>
      <c r="G110" s="119"/>
      <c r="H110" s="119"/>
      <c r="I110" s="119"/>
      <c r="J110" s="119"/>
      <c r="K110" s="119"/>
      <c r="L110" s="119"/>
      <c r="M110" s="119"/>
      <c r="N110" s="119"/>
      <c r="O110" s="119"/>
      <c r="P110" s="119"/>
      <c r="Q110" s="119"/>
      <c r="R110" s="119"/>
      <c r="S110" s="119"/>
      <c r="T110" s="119"/>
      <c r="U110" s="119"/>
      <c r="V110" s="119"/>
      <c r="W110" s="119"/>
      <c r="X110" s="119"/>
      <c r="Y110" s="119"/>
      <c r="Z110" s="119"/>
    </row>
    <row r="111" spans="1:26" s="123" customFormat="1" ht="12.75" customHeight="1">
      <c r="A111" s="115"/>
      <c r="B111" s="115"/>
      <c r="C111" s="117"/>
      <c r="D111" s="117"/>
      <c r="E111" s="118"/>
      <c r="F111" s="119"/>
      <c r="G111" s="119"/>
      <c r="H111" s="119"/>
      <c r="I111" s="119"/>
      <c r="J111" s="119"/>
      <c r="K111" s="119"/>
      <c r="L111" s="119"/>
      <c r="M111" s="119"/>
      <c r="N111" s="119"/>
      <c r="O111" s="119"/>
      <c r="P111" s="119"/>
      <c r="Q111" s="119"/>
      <c r="R111" s="119"/>
      <c r="S111" s="119"/>
      <c r="T111" s="119"/>
      <c r="U111" s="119"/>
      <c r="V111" s="119"/>
      <c r="W111" s="119"/>
      <c r="X111" s="119"/>
      <c r="Y111" s="119"/>
      <c r="Z111" s="119"/>
    </row>
    <row r="112" spans="1:26" s="123" customFormat="1" ht="12.75" customHeight="1">
      <c r="A112" s="115"/>
      <c r="B112" s="115"/>
      <c r="C112" s="117"/>
      <c r="D112" s="117"/>
      <c r="E112" s="118"/>
      <c r="F112" s="119"/>
      <c r="G112" s="119"/>
      <c r="H112" s="119"/>
      <c r="I112" s="119"/>
      <c r="J112" s="119"/>
      <c r="K112" s="119"/>
      <c r="L112" s="119"/>
      <c r="M112" s="119"/>
      <c r="N112" s="119"/>
      <c r="O112" s="119"/>
      <c r="P112" s="119"/>
      <c r="Q112" s="119"/>
      <c r="R112" s="119"/>
      <c r="S112" s="119"/>
      <c r="T112" s="119"/>
      <c r="U112" s="119"/>
      <c r="V112" s="119"/>
      <c r="W112" s="119"/>
      <c r="X112" s="119"/>
      <c r="Y112" s="119"/>
      <c r="Z112" s="119"/>
    </row>
    <row r="113" spans="1:26" s="123" customFormat="1" ht="12.75" customHeight="1">
      <c r="A113" s="115"/>
      <c r="B113" s="115"/>
      <c r="C113" s="117"/>
      <c r="D113" s="117"/>
      <c r="E113" s="118"/>
      <c r="F113" s="119"/>
      <c r="G113" s="119"/>
      <c r="H113" s="119"/>
      <c r="I113" s="119"/>
      <c r="J113" s="119"/>
      <c r="K113" s="119"/>
      <c r="L113" s="119"/>
      <c r="M113" s="119"/>
      <c r="N113" s="119"/>
      <c r="O113" s="119"/>
      <c r="P113" s="119"/>
      <c r="Q113" s="119"/>
      <c r="R113" s="119"/>
      <c r="S113" s="119"/>
      <c r="T113" s="119"/>
      <c r="U113" s="119"/>
      <c r="V113" s="119"/>
      <c r="W113" s="119"/>
      <c r="X113" s="119"/>
      <c r="Y113" s="119"/>
      <c r="Z113" s="119"/>
    </row>
    <row r="114" spans="1:26" s="123" customFormat="1" ht="12.75" customHeight="1">
      <c r="A114" s="115"/>
      <c r="B114" s="115"/>
      <c r="C114" s="117"/>
      <c r="D114" s="117"/>
      <c r="E114" s="118"/>
      <c r="F114" s="119"/>
      <c r="G114" s="119"/>
      <c r="H114" s="119"/>
      <c r="I114" s="119"/>
      <c r="J114" s="119"/>
      <c r="K114" s="119"/>
      <c r="L114" s="119"/>
      <c r="M114" s="119"/>
      <c r="N114" s="119"/>
      <c r="O114" s="119"/>
      <c r="P114" s="119"/>
      <c r="Q114" s="119"/>
      <c r="R114" s="119"/>
      <c r="S114" s="119"/>
      <c r="T114" s="119"/>
      <c r="U114" s="119"/>
      <c r="V114" s="119"/>
      <c r="W114" s="119"/>
      <c r="X114" s="119"/>
      <c r="Y114" s="119"/>
      <c r="Z114" s="119"/>
    </row>
    <row r="115" spans="1:26" s="123" customFormat="1" ht="12.75" customHeight="1">
      <c r="A115" s="115"/>
      <c r="B115" s="115"/>
      <c r="C115" s="117"/>
      <c r="D115" s="117"/>
      <c r="E115" s="118"/>
      <c r="F115" s="119"/>
      <c r="G115" s="119"/>
      <c r="H115" s="119"/>
      <c r="I115" s="119"/>
      <c r="J115" s="119"/>
      <c r="K115" s="119"/>
      <c r="L115" s="119"/>
      <c r="M115" s="119"/>
      <c r="N115" s="119"/>
      <c r="O115" s="119"/>
      <c r="P115" s="119"/>
      <c r="Q115" s="119"/>
      <c r="R115" s="119"/>
      <c r="S115" s="119"/>
      <c r="T115" s="119"/>
      <c r="U115" s="119"/>
      <c r="V115" s="119"/>
      <c r="W115" s="119"/>
      <c r="X115" s="119"/>
      <c r="Y115" s="119"/>
      <c r="Z115" s="119"/>
    </row>
    <row r="116" spans="1:26" s="123" customFormat="1" ht="12.75" customHeight="1">
      <c r="A116" s="115"/>
      <c r="B116" s="115"/>
      <c r="C116" s="117"/>
      <c r="D116" s="117"/>
      <c r="E116" s="118"/>
      <c r="F116" s="119"/>
      <c r="G116" s="119"/>
      <c r="H116" s="119"/>
      <c r="I116" s="119"/>
      <c r="J116" s="119"/>
      <c r="K116" s="119"/>
      <c r="L116" s="119"/>
      <c r="M116" s="119"/>
      <c r="N116" s="119"/>
      <c r="O116" s="119"/>
      <c r="P116" s="119"/>
      <c r="Q116" s="119"/>
      <c r="R116" s="119"/>
      <c r="S116" s="119"/>
      <c r="T116" s="119"/>
      <c r="U116" s="119"/>
      <c r="V116" s="119"/>
      <c r="W116" s="119"/>
      <c r="X116" s="119"/>
      <c r="Y116" s="119"/>
      <c r="Z116" s="119"/>
    </row>
    <row r="117" spans="1:26" s="123" customFormat="1" ht="12.75" customHeight="1">
      <c r="A117" s="115"/>
      <c r="B117" s="115"/>
      <c r="C117" s="117"/>
      <c r="D117" s="117"/>
      <c r="E117" s="118"/>
      <c r="F117" s="119"/>
      <c r="G117" s="119"/>
      <c r="H117" s="119"/>
      <c r="I117" s="119"/>
      <c r="J117" s="119"/>
      <c r="K117" s="119"/>
      <c r="L117" s="119"/>
      <c r="M117" s="119"/>
      <c r="N117" s="119"/>
      <c r="O117" s="119"/>
      <c r="P117" s="119"/>
      <c r="Q117" s="119"/>
      <c r="R117" s="119"/>
      <c r="S117" s="119"/>
      <c r="T117" s="119"/>
      <c r="U117" s="119"/>
      <c r="V117" s="119"/>
      <c r="W117" s="119"/>
      <c r="X117" s="119"/>
      <c r="Y117" s="119"/>
      <c r="Z117" s="119"/>
    </row>
    <row r="118" spans="1:26" s="123" customFormat="1" ht="12.75" customHeight="1">
      <c r="A118" s="115"/>
      <c r="B118" s="115"/>
      <c r="C118" s="117"/>
      <c r="D118" s="117"/>
      <c r="E118" s="118"/>
      <c r="F118" s="119"/>
      <c r="G118" s="119"/>
      <c r="H118" s="119"/>
      <c r="I118" s="119"/>
      <c r="J118" s="119"/>
      <c r="K118" s="119"/>
      <c r="L118" s="119"/>
      <c r="M118" s="119"/>
      <c r="N118" s="119"/>
      <c r="O118" s="119"/>
      <c r="P118" s="119"/>
      <c r="Q118" s="119"/>
      <c r="R118" s="119"/>
      <c r="S118" s="119"/>
      <c r="T118" s="119"/>
      <c r="U118" s="119"/>
      <c r="V118" s="119"/>
      <c r="W118" s="119"/>
      <c r="X118" s="119"/>
      <c r="Y118" s="119"/>
      <c r="Z118" s="119"/>
    </row>
    <row r="119" spans="1:26" s="123" customFormat="1" ht="12.75" customHeight="1">
      <c r="A119" s="115"/>
      <c r="B119" s="115"/>
      <c r="C119" s="117"/>
      <c r="D119" s="117"/>
      <c r="E119" s="118"/>
      <c r="F119" s="119"/>
      <c r="G119" s="119"/>
      <c r="H119" s="119"/>
      <c r="I119" s="119"/>
      <c r="J119" s="119"/>
      <c r="K119" s="119"/>
      <c r="L119" s="119"/>
      <c r="M119" s="119"/>
      <c r="N119" s="119"/>
      <c r="O119" s="119"/>
      <c r="P119" s="119"/>
      <c r="Q119" s="119"/>
      <c r="R119" s="119"/>
      <c r="S119" s="119"/>
      <c r="T119" s="119"/>
      <c r="U119" s="119"/>
      <c r="V119" s="119"/>
      <c r="W119" s="119"/>
      <c r="X119" s="119"/>
      <c r="Y119" s="119"/>
      <c r="Z119" s="119"/>
    </row>
    <row r="120" spans="1:26" s="123" customFormat="1" ht="12.75" customHeight="1">
      <c r="A120" s="115"/>
      <c r="B120" s="115"/>
      <c r="C120" s="117"/>
      <c r="D120" s="117"/>
      <c r="E120" s="118"/>
      <c r="F120" s="119"/>
      <c r="G120" s="119"/>
      <c r="H120" s="119"/>
      <c r="I120" s="119"/>
      <c r="J120" s="119"/>
      <c r="K120" s="119"/>
      <c r="L120" s="119"/>
      <c r="M120" s="119"/>
      <c r="N120" s="119"/>
      <c r="O120" s="119"/>
      <c r="P120" s="119"/>
      <c r="Q120" s="119"/>
      <c r="R120" s="119"/>
      <c r="S120" s="119"/>
      <c r="T120" s="119"/>
      <c r="U120" s="119"/>
      <c r="V120" s="119"/>
      <c r="W120" s="119"/>
      <c r="X120" s="119"/>
      <c r="Y120" s="119"/>
      <c r="Z120" s="119"/>
    </row>
    <row r="121" spans="1:26" s="123" customFormat="1" ht="12.75" customHeight="1">
      <c r="A121" s="115"/>
      <c r="B121" s="115"/>
      <c r="C121" s="117"/>
      <c r="D121" s="117"/>
      <c r="E121" s="118"/>
      <c r="F121" s="119"/>
      <c r="G121" s="119"/>
      <c r="H121" s="119"/>
      <c r="I121" s="119"/>
      <c r="J121" s="119"/>
      <c r="K121" s="119"/>
      <c r="L121" s="119"/>
      <c r="M121" s="119"/>
      <c r="N121" s="119"/>
      <c r="O121" s="119"/>
      <c r="P121" s="119"/>
      <c r="Q121" s="119"/>
      <c r="R121" s="119"/>
      <c r="S121" s="119"/>
      <c r="T121" s="119"/>
      <c r="U121" s="119"/>
      <c r="V121" s="119"/>
      <c r="W121" s="119"/>
      <c r="X121" s="119"/>
      <c r="Y121" s="119"/>
      <c r="Z121" s="119"/>
    </row>
    <row r="122" spans="1:26" s="123" customFormat="1" ht="12.75" customHeight="1">
      <c r="A122" s="115"/>
      <c r="B122" s="115"/>
      <c r="C122" s="117"/>
      <c r="D122" s="117"/>
      <c r="E122" s="118"/>
      <c r="F122" s="119"/>
      <c r="G122" s="119"/>
      <c r="H122" s="119"/>
      <c r="I122" s="119"/>
      <c r="J122" s="119"/>
      <c r="K122" s="119"/>
      <c r="L122" s="119"/>
      <c r="M122" s="119"/>
      <c r="N122" s="119"/>
      <c r="O122" s="119"/>
      <c r="P122" s="119"/>
      <c r="Q122" s="119"/>
      <c r="R122" s="119"/>
      <c r="S122" s="119"/>
      <c r="T122" s="119"/>
      <c r="U122" s="119"/>
      <c r="V122" s="119"/>
      <c r="W122" s="119"/>
      <c r="X122" s="119"/>
      <c r="Y122" s="119"/>
      <c r="Z122" s="119"/>
    </row>
    <row r="123" spans="1:26" s="123" customFormat="1" ht="12.75" customHeight="1">
      <c r="A123" s="115"/>
      <c r="B123" s="115"/>
      <c r="C123" s="117"/>
      <c r="D123" s="117"/>
      <c r="E123" s="118"/>
      <c r="F123" s="119"/>
      <c r="G123" s="119"/>
      <c r="H123" s="119"/>
      <c r="I123" s="119"/>
      <c r="J123" s="119"/>
      <c r="K123" s="119"/>
      <c r="L123" s="119"/>
      <c r="M123" s="119"/>
      <c r="N123" s="119"/>
      <c r="O123" s="119"/>
      <c r="P123" s="119"/>
      <c r="Q123" s="119"/>
      <c r="R123" s="119"/>
      <c r="S123" s="119"/>
      <c r="T123" s="119"/>
      <c r="U123" s="119"/>
      <c r="V123" s="119"/>
      <c r="W123" s="119"/>
      <c r="X123" s="119"/>
      <c r="Y123" s="119"/>
      <c r="Z123" s="119"/>
    </row>
    <row r="124" spans="1:26" s="123" customFormat="1" ht="12.75" customHeight="1">
      <c r="A124" s="115"/>
      <c r="B124" s="115"/>
      <c r="C124" s="117"/>
      <c r="D124" s="117"/>
      <c r="E124" s="118"/>
      <c r="F124" s="119"/>
      <c r="G124" s="119"/>
      <c r="H124" s="119"/>
      <c r="I124" s="119"/>
      <c r="J124" s="119"/>
      <c r="K124" s="119"/>
      <c r="L124" s="119"/>
      <c r="M124" s="119"/>
      <c r="N124" s="119"/>
      <c r="O124" s="119"/>
      <c r="P124" s="119"/>
      <c r="Q124" s="119"/>
      <c r="R124" s="119"/>
      <c r="S124" s="119"/>
      <c r="T124" s="119"/>
      <c r="U124" s="119"/>
      <c r="V124" s="119"/>
      <c r="W124" s="119"/>
      <c r="X124" s="119"/>
      <c r="Y124" s="119"/>
      <c r="Z124" s="119"/>
    </row>
    <row r="125" spans="1:26" s="123" customFormat="1" ht="12.75" customHeight="1">
      <c r="A125" s="115"/>
      <c r="B125" s="115"/>
      <c r="C125" s="117"/>
      <c r="D125" s="117"/>
      <c r="E125" s="118"/>
      <c r="F125" s="119"/>
      <c r="G125" s="119"/>
      <c r="H125" s="119"/>
      <c r="I125" s="119"/>
      <c r="J125" s="119"/>
      <c r="K125" s="119"/>
      <c r="L125" s="119"/>
      <c r="M125" s="119"/>
      <c r="N125" s="119"/>
      <c r="O125" s="119"/>
      <c r="P125" s="119"/>
      <c r="Q125" s="119"/>
      <c r="R125" s="119"/>
      <c r="S125" s="119"/>
      <c r="T125" s="119"/>
      <c r="U125" s="119"/>
      <c r="V125" s="119"/>
      <c r="W125" s="119"/>
      <c r="X125" s="119"/>
      <c r="Y125" s="119"/>
      <c r="Z125" s="119"/>
    </row>
    <row r="126" spans="1:26" s="123" customFormat="1" ht="12.75" customHeight="1">
      <c r="A126" s="115"/>
      <c r="B126" s="115"/>
      <c r="C126" s="117"/>
      <c r="D126" s="117"/>
      <c r="E126" s="118"/>
      <c r="F126" s="119"/>
      <c r="G126" s="119"/>
      <c r="H126" s="119"/>
      <c r="I126" s="119"/>
      <c r="J126" s="119"/>
      <c r="K126" s="119"/>
      <c r="L126" s="119"/>
      <c r="M126" s="119"/>
      <c r="N126" s="119"/>
      <c r="O126" s="119"/>
      <c r="P126" s="119"/>
      <c r="Q126" s="119"/>
      <c r="R126" s="119"/>
      <c r="S126" s="119"/>
      <c r="T126" s="119"/>
      <c r="U126" s="119"/>
      <c r="V126" s="119"/>
      <c r="W126" s="119"/>
      <c r="X126" s="119"/>
      <c r="Y126" s="119"/>
      <c r="Z126" s="119"/>
    </row>
    <row r="127" spans="1:26" s="123" customFormat="1" ht="12.75" customHeight="1">
      <c r="A127" s="115"/>
      <c r="B127" s="115"/>
      <c r="C127" s="117"/>
      <c r="D127" s="117"/>
      <c r="E127" s="118"/>
      <c r="F127" s="119"/>
      <c r="G127" s="119"/>
      <c r="H127" s="119"/>
      <c r="I127" s="119"/>
      <c r="J127" s="119"/>
      <c r="K127" s="119"/>
      <c r="L127" s="119"/>
      <c r="M127" s="119"/>
      <c r="N127" s="119"/>
      <c r="O127" s="119"/>
      <c r="P127" s="119"/>
      <c r="Q127" s="119"/>
      <c r="R127" s="119"/>
      <c r="S127" s="119"/>
      <c r="T127" s="119"/>
      <c r="U127" s="119"/>
      <c r="V127" s="119"/>
      <c r="W127" s="119"/>
      <c r="X127" s="119"/>
      <c r="Y127" s="119"/>
      <c r="Z127" s="119"/>
    </row>
    <row r="128" spans="1:26" s="123" customFormat="1" ht="12.75" customHeight="1">
      <c r="A128" s="115"/>
      <c r="B128" s="115"/>
      <c r="C128" s="117"/>
      <c r="D128" s="117"/>
      <c r="E128" s="118"/>
      <c r="F128" s="119"/>
      <c r="G128" s="119"/>
      <c r="H128" s="119"/>
      <c r="I128" s="119"/>
      <c r="J128" s="119"/>
      <c r="K128" s="119"/>
      <c r="L128" s="119"/>
      <c r="M128" s="119"/>
      <c r="N128" s="119"/>
      <c r="O128" s="119"/>
      <c r="P128" s="119"/>
      <c r="Q128" s="119"/>
      <c r="R128" s="119"/>
      <c r="S128" s="119"/>
      <c r="T128" s="119"/>
      <c r="U128" s="119"/>
      <c r="V128" s="119"/>
      <c r="W128" s="119"/>
      <c r="X128" s="119"/>
      <c r="Y128" s="119"/>
      <c r="Z128" s="119"/>
    </row>
    <row r="129" spans="1:26" s="123" customFormat="1" ht="12.75" customHeight="1">
      <c r="A129" s="115"/>
      <c r="B129" s="115"/>
      <c r="C129" s="117"/>
      <c r="D129" s="117"/>
      <c r="E129" s="118"/>
      <c r="F129" s="119"/>
      <c r="G129" s="119"/>
      <c r="H129" s="119"/>
      <c r="I129" s="119"/>
      <c r="J129" s="119"/>
      <c r="K129" s="119"/>
      <c r="L129" s="119"/>
      <c r="M129" s="119"/>
      <c r="N129" s="119"/>
      <c r="O129" s="119"/>
      <c r="P129" s="119"/>
      <c r="Q129" s="119"/>
      <c r="R129" s="119"/>
      <c r="S129" s="119"/>
      <c r="T129" s="119"/>
      <c r="U129" s="119"/>
      <c r="V129" s="119"/>
      <c r="W129" s="119"/>
      <c r="X129" s="119"/>
      <c r="Y129" s="119"/>
      <c r="Z129" s="119"/>
    </row>
    <row r="130" spans="1:26" s="123" customFormat="1" ht="12.75" customHeight="1">
      <c r="A130" s="115"/>
      <c r="B130" s="115"/>
      <c r="C130" s="117"/>
      <c r="D130" s="117"/>
      <c r="E130" s="118"/>
      <c r="F130" s="119"/>
      <c r="G130" s="119"/>
      <c r="H130" s="119"/>
      <c r="I130" s="119"/>
      <c r="J130" s="119"/>
      <c r="K130" s="119"/>
      <c r="L130" s="119"/>
      <c r="M130" s="119"/>
      <c r="N130" s="119"/>
      <c r="O130" s="119"/>
      <c r="P130" s="119"/>
      <c r="Q130" s="119"/>
      <c r="R130" s="119"/>
      <c r="S130" s="119"/>
      <c r="T130" s="119"/>
      <c r="U130" s="119"/>
      <c r="V130" s="119"/>
      <c r="W130" s="119"/>
      <c r="X130" s="119"/>
      <c r="Y130" s="119"/>
      <c r="Z130" s="119"/>
    </row>
    <row r="131" spans="1:26" s="123" customFormat="1" ht="12.75" customHeight="1">
      <c r="A131" s="115"/>
      <c r="B131" s="115"/>
      <c r="C131" s="117"/>
      <c r="D131" s="117"/>
      <c r="E131" s="118"/>
      <c r="F131" s="119"/>
      <c r="G131" s="119"/>
      <c r="H131" s="119"/>
      <c r="I131" s="119"/>
      <c r="J131" s="119"/>
      <c r="K131" s="119"/>
      <c r="L131" s="119"/>
      <c r="M131" s="119"/>
      <c r="N131" s="119"/>
      <c r="O131" s="119"/>
      <c r="P131" s="119"/>
      <c r="Q131" s="119"/>
      <c r="R131" s="119"/>
      <c r="S131" s="119"/>
      <c r="T131" s="119"/>
      <c r="U131" s="119"/>
      <c r="V131" s="119"/>
      <c r="W131" s="119"/>
      <c r="X131" s="119"/>
      <c r="Y131" s="119"/>
      <c r="Z131" s="119"/>
    </row>
    <row r="132" spans="1:26" s="123" customFormat="1" ht="12.75" customHeight="1">
      <c r="A132" s="115"/>
      <c r="B132" s="115"/>
      <c r="C132" s="117"/>
      <c r="D132" s="117"/>
      <c r="E132" s="118"/>
      <c r="F132" s="119"/>
      <c r="G132" s="119"/>
      <c r="H132" s="119"/>
      <c r="I132" s="119"/>
      <c r="J132" s="119"/>
      <c r="K132" s="119"/>
      <c r="L132" s="119"/>
      <c r="M132" s="119"/>
      <c r="N132" s="119"/>
      <c r="O132" s="119"/>
      <c r="P132" s="119"/>
      <c r="Q132" s="119"/>
      <c r="R132" s="119"/>
      <c r="S132" s="119"/>
      <c r="T132" s="119"/>
      <c r="U132" s="119"/>
      <c r="V132" s="119"/>
      <c r="W132" s="119"/>
      <c r="X132" s="119"/>
      <c r="Y132" s="119"/>
      <c r="Z132" s="119"/>
    </row>
    <row r="133" spans="1:26" s="123" customFormat="1" ht="12.75" customHeight="1">
      <c r="A133" s="115"/>
      <c r="B133" s="115"/>
      <c r="C133" s="117"/>
      <c r="D133" s="117"/>
      <c r="E133" s="118"/>
      <c r="F133" s="119"/>
      <c r="G133" s="119"/>
      <c r="H133" s="119"/>
      <c r="I133" s="119"/>
      <c r="J133" s="119"/>
      <c r="K133" s="119"/>
      <c r="L133" s="119"/>
      <c r="M133" s="119"/>
      <c r="N133" s="119"/>
      <c r="O133" s="119"/>
      <c r="P133" s="119"/>
      <c r="Q133" s="119"/>
      <c r="R133" s="119"/>
      <c r="S133" s="119"/>
      <c r="T133" s="119"/>
      <c r="U133" s="119"/>
      <c r="V133" s="119"/>
      <c r="W133" s="119"/>
      <c r="X133" s="119"/>
      <c r="Y133" s="119"/>
      <c r="Z133" s="119"/>
    </row>
    <row r="134" spans="1:26" s="123" customFormat="1" ht="12.75" customHeight="1">
      <c r="A134" s="115"/>
      <c r="B134" s="115"/>
      <c r="C134" s="117"/>
      <c r="D134" s="117"/>
      <c r="E134" s="118"/>
      <c r="F134" s="119"/>
      <c r="G134" s="119"/>
      <c r="H134" s="119"/>
      <c r="I134" s="119"/>
      <c r="J134" s="119"/>
      <c r="K134" s="119"/>
      <c r="L134" s="119"/>
      <c r="M134" s="119"/>
      <c r="N134" s="119"/>
      <c r="O134" s="119"/>
      <c r="P134" s="119"/>
      <c r="Q134" s="119"/>
      <c r="R134" s="119"/>
      <c r="S134" s="119"/>
      <c r="T134" s="119"/>
      <c r="U134" s="119"/>
      <c r="V134" s="119"/>
      <c r="W134" s="119"/>
      <c r="X134" s="119"/>
      <c r="Y134" s="119"/>
      <c r="Z134" s="119"/>
    </row>
    <row r="135" spans="1:26" s="123" customFormat="1" ht="12.75" customHeight="1">
      <c r="A135" s="115"/>
      <c r="B135" s="115"/>
      <c r="C135" s="117"/>
      <c r="D135" s="117"/>
      <c r="E135" s="118"/>
      <c r="F135" s="119"/>
      <c r="G135" s="119"/>
      <c r="H135" s="119"/>
      <c r="I135" s="119"/>
      <c r="J135" s="119"/>
      <c r="K135" s="119"/>
      <c r="L135" s="119"/>
      <c r="M135" s="119"/>
      <c r="N135" s="119"/>
      <c r="O135" s="119"/>
      <c r="P135" s="119"/>
      <c r="Q135" s="119"/>
      <c r="R135" s="119"/>
      <c r="S135" s="119"/>
      <c r="T135" s="119"/>
      <c r="U135" s="119"/>
      <c r="V135" s="119"/>
      <c r="W135" s="119"/>
      <c r="X135" s="119"/>
      <c r="Y135" s="119"/>
      <c r="Z135" s="119"/>
    </row>
    <row r="136" spans="1:26" s="123" customFormat="1" ht="12.75" customHeight="1">
      <c r="A136" s="115"/>
      <c r="B136" s="115"/>
      <c r="C136" s="117"/>
      <c r="D136" s="117"/>
      <c r="E136" s="118"/>
      <c r="F136" s="119"/>
      <c r="G136" s="119"/>
      <c r="H136" s="119"/>
      <c r="I136" s="119"/>
      <c r="J136" s="119"/>
      <c r="K136" s="119"/>
      <c r="L136" s="119"/>
      <c r="M136" s="119"/>
      <c r="N136" s="119"/>
      <c r="O136" s="119"/>
      <c r="P136" s="119"/>
      <c r="Q136" s="119"/>
      <c r="R136" s="119"/>
      <c r="S136" s="119"/>
      <c r="T136" s="119"/>
      <c r="U136" s="119"/>
      <c r="V136" s="119"/>
      <c r="W136" s="119"/>
      <c r="X136" s="119"/>
      <c r="Y136" s="119"/>
      <c r="Z136" s="119"/>
    </row>
    <row r="137" spans="1:26" s="123" customFormat="1" ht="12.75" customHeight="1">
      <c r="A137" s="115"/>
      <c r="B137" s="115"/>
      <c r="C137" s="117"/>
      <c r="D137" s="117"/>
      <c r="E137" s="118"/>
      <c r="F137" s="119"/>
      <c r="G137" s="119"/>
      <c r="H137" s="119"/>
      <c r="I137" s="119"/>
      <c r="J137" s="119"/>
      <c r="K137" s="119"/>
      <c r="L137" s="119"/>
      <c r="M137" s="119"/>
      <c r="N137" s="119"/>
      <c r="O137" s="119"/>
      <c r="P137" s="119"/>
      <c r="Q137" s="119"/>
      <c r="R137" s="119"/>
      <c r="S137" s="119"/>
      <c r="T137" s="119"/>
      <c r="U137" s="119"/>
      <c r="V137" s="119"/>
      <c r="W137" s="119"/>
      <c r="X137" s="119"/>
      <c r="Y137" s="119"/>
      <c r="Z137" s="119"/>
    </row>
    <row r="138" spans="1:26" s="123" customFormat="1" ht="12.75" customHeight="1">
      <c r="A138" s="115"/>
      <c r="B138" s="115"/>
      <c r="C138" s="117"/>
      <c r="D138" s="117"/>
      <c r="E138" s="118"/>
      <c r="F138" s="119"/>
      <c r="G138" s="119"/>
      <c r="H138" s="119"/>
      <c r="I138" s="119"/>
      <c r="J138" s="119"/>
      <c r="K138" s="119"/>
      <c r="L138" s="119"/>
      <c r="M138" s="119"/>
      <c r="N138" s="119"/>
      <c r="O138" s="119"/>
      <c r="P138" s="119"/>
      <c r="Q138" s="119"/>
      <c r="R138" s="119"/>
      <c r="S138" s="119"/>
      <c r="T138" s="119"/>
      <c r="U138" s="119"/>
      <c r="V138" s="119"/>
      <c r="W138" s="119"/>
      <c r="X138" s="119"/>
      <c r="Y138" s="119"/>
      <c r="Z138" s="119"/>
    </row>
    <row r="139" spans="1:26" s="123" customFormat="1" ht="12.75" customHeight="1">
      <c r="A139" s="115"/>
      <c r="B139" s="115"/>
      <c r="C139" s="117"/>
      <c r="D139" s="117"/>
      <c r="E139" s="118"/>
      <c r="F139" s="119"/>
      <c r="G139" s="119"/>
      <c r="H139" s="119"/>
      <c r="I139" s="119"/>
      <c r="J139" s="119"/>
      <c r="K139" s="119"/>
      <c r="L139" s="119"/>
      <c r="M139" s="119"/>
      <c r="N139" s="119"/>
      <c r="O139" s="119"/>
      <c r="P139" s="119"/>
      <c r="Q139" s="119"/>
      <c r="R139" s="119"/>
      <c r="S139" s="119"/>
      <c r="T139" s="119"/>
      <c r="U139" s="119"/>
      <c r="V139" s="119"/>
      <c r="W139" s="119"/>
      <c r="X139" s="119"/>
      <c r="Y139" s="119"/>
      <c r="Z139" s="119"/>
    </row>
    <row r="140" spans="1:26" s="123" customFormat="1" ht="12.75" customHeight="1">
      <c r="A140" s="115"/>
      <c r="B140" s="115"/>
      <c r="C140" s="117"/>
      <c r="D140" s="117"/>
      <c r="E140" s="118"/>
      <c r="F140" s="119"/>
      <c r="G140" s="119"/>
      <c r="H140" s="119"/>
      <c r="I140" s="119"/>
      <c r="J140" s="119"/>
      <c r="K140" s="119"/>
      <c r="L140" s="119"/>
      <c r="M140" s="119"/>
      <c r="N140" s="119"/>
      <c r="O140" s="119"/>
      <c r="P140" s="119"/>
      <c r="Q140" s="119"/>
      <c r="R140" s="119"/>
      <c r="S140" s="119"/>
      <c r="T140" s="119"/>
      <c r="U140" s="119"/>
      <c r="V140" s="119"/>
      <c r="W140" s="119"/>
      <c r="X140" s="119"/>
      <c r="Y140" s="119"/>
      <c r="Z140" s="119"/>
    </row>
    <row r="141" spans="1:26" s="123" customFormat="1" ht="12.75" customHeight="1">
      <c r="A141" s="115"/>
      <c r="B141" s="115"/>
      <c r="C141" s="117"/>
      <c r="D141" s="117"/>
      <c r="E141" s="118"/>
      <c r="F141" s="119"/>
      <c r="G141" s="119"/>
      <c r="H141" s="119"/>
      <c r="I141" s="119"/>
      <c r="J141" s="119"/>
      <c r="K141" s="119"/>
      <c r="L141" s="119"/>
      <c r="M141" s="119"/>
      <c r="N141" s="119"/>
      <c r="O141" s="119"/>
      <c r="P141" s="119"/>
      <c r="Q141" s="119"/>
      <c r="R141" s="119"/>
      <c r="S141" s="119"/>
      <c r="T141" s="119"/>
      <c r="U141" s="119"/>
      <c r="V141" s="119"/>
      <c r="W141" s="119"/>
      <c r="X141" s="119"/>
      <c r="Y141" s="119"/>
      <c r="Z141" s="119"/>
    </row>
    <row r="142" spans="1:26" s="123" customFormat="1" ht="12.75" customHeight="1">
      <c r="A142" s="115"/>
      <c r="B142" s="115"/>
      <c r="C142" s="117"/>
      <c r="D142" s="117"/>
      <c r="E142" s="118"/>
      <c r="F142" s="119"/>
      <c r="G142" s="119"/>
      <c r="H142" s="119"/>
      <c r="I142" s="119"/>
      <c r="J142" s="119"/>
      <c r="K142" s="119"/>
      <c r="L142" s="119"/>
      <c r="M142" s="119"/>
      <c r="N142" s="119"/>
      <c r="O142" s="119"/>
      <c r="P142" s="119"/>
      <c r="Q142" s="119"/>
      <c r="R142" s="119"/>
      <c r="S142" s="119"/>
      <c r="T142" s="119"/>
      <c r="U142" s="119"/>
      <c r="V142" s="119"/>
      <c r="W142" s="119"/>
      <c r="X142" s="119"/>
      <c r="Y142" s="119"/>
      <c r="Z142" s="119"/>
    </row>
    <row r="143" spans="1:26" s="123" customFormat="1" ht="12.75" customHeight="1">
      <c r="A143" s="115"/>
      <c r="B143" s="115"/>
      <c r="C143" s="117"/>
      <c r="D143" s="117"/>
      <c r="E143" s="118"/>
      <c r="F143" s="119"/>
      <c r="G143" s="119"/>
      <c r="H143" s="119"/>
      <c r="I143" s="119"/>
      <c r="J143" s="119"/>
      <c r="K143" s="119"/>
      <c r="L143" s="119"/>
      <c r="M143" s="119"/>
      <c r="N143" s="119"/>
      <c r="O143" s="119"/>
      <c r="P143" s="119"/>
      <c r="Q143" s="119"/>
      <c r="R143" s="119"/>
      <c r="S143" s="119"/>
      <c r="T143" s="119"/>
      <c r="U143" s="119"/>
      <c r="V143" s="119"/>
      <c r="W143" s="119"/>
      <c r="X143" s="119"/>
      <c r="Y143" s="119"/>
      <c r="Z143" s="119"/>
    </row>
    <row r="144" spans="1:27" s="150" customFormat="1" ht="22.5" customHeight="1">
      <c r="A144" s="1132" t="s">
        <v>1029</v>
      </c>
      <c r="B144" s="1132"/>
      <c r="C144" s="1132"/>
      <c r="D144" s="1132"/>
      <c r="E144" s="1132"/>
      <c r="F144" s="1132"/>
      <c r="G144" s="1132"/>
      <c r="H144" s="1132"/>
      <c r="I144" s="1132"/>
      <c r="J144" s="1132"/>
      <c r="K144" s="1132"/>
      <c r="L144" s="1132"/>
      <c r="M144" s="1132"/>
      <c r="N144" s="1132"/>
      <c r="O144" s="1132"/>
      <c r="P144" s="1132"/>
      <c r="Q144" s="1132"/>
      <c r="R144" s="1132"/>
      <c r="S144" s="1132"/>
      <c r="T144" s="1132"/>
      <c r="U144" s="1132"/>
      <c r="V144" s="1132"/>
      <c r="W144" s="1132"/>
      <c r="X144" s="1132"/>
      <c r="Y144" s="1132"/>
      <c r="Z144" s="1132"/>
      <c r="AA144" s="1132"/>
    </row>
    <row r="146" spans="1:26" s="115" customFormat="1" ht="21.75" customHeight="1">
      <c r="A146" s="115" t="s">
        <v>1011</v>
      </c>
      <c r="C146" s="117"/>
      <c r="E146" s="117"/>
      <c r="F146" s="152"/>
      <c r="G146" s="152"/>
      <c r="H146" s="152"/>
      <c r="I146" s="152"/>
      <c r="J146" s="152"/>
      <c r="K146" s="152"/>
      <c r="L146" s="152"/>
      <c r="M146" s="152"/>
      <c r="N146" s="152"/>
      <c r="O146" s="152"/>
      <c r="P146" s="152"/>
      <c r="Q146" s="152"/>
      <c r="R146" s="152"/>
      <c r="S146" s="152"/>
      <c r="T146" s="152"/>
      <c r="U146" s="152"/>
      <c r="V146" s="152"/>
      <c r="W146" s="152"/>
      <c r="X146" s="152"/>
      <c r="Y146" s="152"/>
      <c r="Z146" s="152"/>
    </row>
    <row r="147" spans="1:27" s="115" customFormat="1" ht="21" customHeight="1" thickBot="1">
      <c r="A147" s="153" t="s">
        <v>808</v>
      </c>
      <c r="B147" s="153"/>
      <c r="C147" s="154"/>
      <c r="D147" s="153"/>
      <c r="E147" s="154"/>
      <c r="F147" s="155"/>
      <c r="G147" s="155"/>
      <c r="H147" s="155"/>
      <c r="I147" s="155"/>
      <c r="J147" s="156"/>
      <c r="K147" s="157"/>
      <c r="L147" s="155"/>
      <c r="M147" s="155"/>
      <c r="N147" s="157"/>
      <c r="O147" s="157"/>
      <c r="P147" s="157"/>
      <c r="Q147" s="155"/>
      <c r="R147" s="155"/>
      <c r="S147" s="157"/>
      <c r="T147" s="157"/>
      <c r="U147" s="157"/>
      <c r="V147" s="157"/>
      <c r="W147" s="187"/>
      <c r="X147" s="1134" t="s">
        <v>1041</v>
      </c>
      <c r="Y147" s="1134"/>
      <c r="Z147" s="1134"/>
      <c r="AA147" s="1134"/>
    </row>
    <row r="148" spans="1:27" s="145" customFormat="1" ht="30" customHeight="1" thickBot="1">
      <c r="A148" s="1148" t="s">
        <v>811</v>
      </c>
      <c r="B148" s="1148" t="s">
        <v>812</v>
      </c>
      <c r="C148" s="1151" t="s">
        <v>231</v>
      </c>
      <c r="D148" s="1148" t="s">
        <v>813</v>
      </c>
      <c r="E148" s="1151" t="s">
        <v>232</v>
      </c>
      <c r="F148" s="1144" t="s">
        <v>809</v>
      </c>
      <c r="G148" s="1161"/>
      <c r="H148" s="1145"/>
      <c r="I148" s="1144" t="s">
        <v>1031</v>
      </c>
      <c r="J148" s="1161"/>
      <c r="K148" s="1145"/>
      <c r="L148" s="1144" t="s">
        <v>934</v>
      </c>
      <c r="M148" s="1161"/>
      <c r="N148" s="1161"/>
      <c r="O148" s="1161"/>
      <c r="P148" s="1145"/>
      <c r="Q148" s="1144" t="s">
        <v>999</v>
      </c>
      <c r="R148" s="1161"/>
      <c r="S148" s="1161"/>
      <c r="T148" s="1161"/>
      <c r="U148" s="1145"/>
      <c r="V148" s="1144" t="s">
        <v>1032</v>
      </c>
      <c r="W148" s="1161"/>
      <c r="X148" s="1161"/>
      <c r="Y148" s="1161"/>
      <c r="Z148" s="1145"/>
      <c r="AA148" s="1141" t="s">
        <v>1033</v>
      </c>
    </row>
    <row r="149" spans="1:27" s="145" customFormat="1" ht="21.75" customHeight="1" thickBot="1">
      <c r="A149" s="1149"/>
      <c r="B149" s="1149"/>
      <c r="C149" s="1152"/>
      <c r="D149" s="1149"/>
      <c r="E149" s="1152"/>
      <c r="F149" s="1144" t="s">
        <v>815</v>
      </c>
      <c r="G149" s="1145"/>
      <c r="H149" s="1146" t="s">
        <v>810</v>
      </c>
      <c r="I149" s="1144" t="s">
        <v>815</v>
      </c>
      <c r="J149" s="1145"/>
      <c r="K149" s="1146" t="s">
        <v>810</v>
      </c>
      <c r="L149" s="1144" t="s">
        <v>815</v>
      </c>
      <c r="M149" s="1145"/>
      <c r="N149" s="1154" t="s">
        <v>804</v>
      </c>
      <c r="O149" s="1156" t="s">
        <v>233</v>
      </c>
      <c r="P149" s="1146" t="s">
        <v>810</v>
      </c>
      <c r="Q149" s="1144" t="s">
        <v>815</v>
      </c>
      <c r="R149" s="1145"/>
      <c r="S149" s="1154" t="s">
        <v>804</v>
      </c>
      <c r="T149" s="1156" t="s">
        <v>233</v>
      </c>
      <c r="U149" s="1146" t="s">
        <v>810</v>
      </c>
      <c r="V149" s="1144" t="s">
        <v>815</v>
      </c>
      <c r="W149" s="1145"/>
      <c r="X149" s="1154" t="s">
        <v>804</v>
      </c>
      <c r="Y149" s="1156" t="s">
        <v>233</v>
      </c>
      <c r="Z149" s="1146" t="s">
        <v>810</v>
      </c>
      <c r="AA149" s="1142"/>
    </row>
    <row r="150" spans="1:27" s="145" customFormat="1" ht="21.75" customHeight="1" thickBot="1">
      <c r="A150" s="1150"/>
      <c r="B150" s="1150"/>
      <c r="C150" s="1153"/>
      <c r="D150" s="1150"/>
      <c r="E150" s="1153"/>
      <c r="F150" s="158" t="s">
        <v>606</v>
      </c>
      <c r="G150" s="158" t="s">
        <v>814</v>
      </c>
      <c r="H150" s="1147"/>
      <c r="I150" s="158" t="s">
        <v>606</v>
      </c>
      <c r="J150" s="158" t="s">
        <v>814</v>
      </c>
      <c r="K150" s="1147"/>
      <c r="L150" s="158" t="s">
        <v>606</v>
      </c>
      <c r="M150" s="158" t="s">
        <v>814</v>
      </c>
      <c r="N150" s="1155"/>
      <c r="O150" s="1157"/>
      <c r="P150" s="1147"/>
      <c r="Q150" s="159" t="s">
        <v>606</v>
      </c>
      <c r="R150" s="158" t="s">
        <v>814</v>
      </c>
      <c r="S150" s="1155"/>
      <c r="T150" s="1157"/>
      <c r="U150" s="1147"/>
      <c r="V150" s="158" t="s">
        <v>606</v>
      </c>
      <c r="W150" s="158" t="s">
        <v>814</v>
      </c>
      <c r="X150" s="1155"/>
      <c r="Y150" s="1157"/>
      <c r="Z150" s="1147"/>
      <c r="AA150" s="1143"/>
    </row>
    <row r="151" spans="1:27" s="160" customFormat="1" ht="22.5" customHeight="1" thickBot="1">
      <c r="A151" s="1158" t="s">
        <v>800</v>
      </c>
      <c r="B151" s="1159"/>
      <c r="C151" s="1159"/>
      <c r="D151" s="1159"/>
      <c r="E151" s="1160"/>
      <c r="F151" s="283">
        <f>F153+F160+F167</f>
        <v>0</v>
      </c>
      <c r="G151" s="283">
        <f aca="true" t="shared" si="24" ref="G151:AA151">G153+G160+G167</f>
        <v>0</v>
      </c>
      <c r="H151" s="283">
        <f t="shared" si="24"/>
        <v>2000</v>
      </c>
      <c r="I151" s="283">
        <f t="shared" si="24"/>
        <v>0</v>
      </c>
      <c r="J151" s="283">
        <f t="shared" si="24"/>
        <v>0</v>
      </c>
      <c r="K151" s="283">
        <f t="shared" si="24"/>
        <v>2000</v>
      </c>
      <c r="L151" s="283">
        <f t="shared" si="24"/>
        <v>0</v>
      </c>
      <c r="M151" s="283">
        <f t="shared" si="24"/>
        <v>0</v>
      </c>
      <c r="N151" s="283">
        <f t="shared" si="24"/>
        <v>0</v>
      </c>
      <c r="O151" s="283">
        <f t="shared" si="24"/>
        <v>0</v>
      </c>
      <c r="P151" s="283">
        <f t="shared" si="24"/>
        <v>0</v>
      </c>
      <c r="Q151" s="283">
        <f t="shared" si="24"/>
        <v>0</v>
      </c>
      <c r="R151" s="283">
        <f t="shared" si="24"/>
        <v>0</v>
      </c>
      <c r="S151" s="283">
        <f t="shared" si="24"/>
        <v>0</v>
      </c>
      <c r="T151" s="283">
        <f t="shared" si="24"/>
        <v>0</v>
      </c>
      <c r="U151" s="283">
        <f t="shared" si="24"/>
        <v>0</v>
      </c>
      <c r="V151" s="283">
        <f t="shared" si="24"/>
        <v>0</v>
      </c>
      <c r="W151" s="283">
        <f t="shared" si="24"/>
        <v>0</v>
      </c>
      <c r="X151" s="283">
        <f t="shared" si="24"/>
        <v>0</v>
      </c>
      <c r="Y151" s="283">
        <f t="shared" si="24"/>
        <v>0</v>
      </c>
      <c r="Z151" s="283">
        <f t="shared" si="24"/>
        <v>0</v>
      </c>
      <c r="AA151" s="283">
        <f t="shared" si="24"/>
        <v>0</v>
      </c>
    </row>
    <row r="152" spans="3:27" s="116" customFormat="1" ht="4.5" customHeight="1" thickBot="1">
      <c r="C152" s="161"/>
      <c r="E152" s="161"/>
      <c r="F152" s="162"/>
      <c r="G152" s="162"/>
      <c r="H152" s="162"/>
      <c r="I152" s="162"/>
      <c r="J152" s="162"/>
      <c r="K152" s="162"/>
      <c r="L152" s="162"/>
      <c r="M152" s="162"/>
      <c r="N152" s="162"/>
      <c r="O152" s="162"/>
      <c r="P152" s="162"/>
      <c r="Q152" s="162"/>
      <c r="R152" s="162"/>
      <c r="S152" s="162"/>
      <c r="T152" s="162"/>
      <c r="U152" s="162"/>
      <c r="V152" s="162"/>
      <c r="W152" s="162"/>
      <c r="X152" s="162"/>
      <c r="Y152" s="162"/>
      <c r="Z152" s="162"/>
      <c r="AA152" s="162"/>
    </row>
    <row r="153" spans="1:27" s="163" customFormat="1" ht="21.75" customHeight="1" thickBot="1">
      <c r="A153" s="1162" t="s">
        <v>113</v>
      </c>
      <c r="B153" s="1163"/>
      <c r="C153" s="1163"/>
      <c r="D153" s="1163"/>
      <c r="E153" s="1164"/>
      <c r="F153" s="281">
        <f aca="true" t="shared" si="25" ref="F153:AA153">F155+F157</f>
        <v>0</v>
      </c>
      <c r="G153" s="281">
        <f t="shared" si="25"/>
        <v>0</v>
      </c>
      <c r="H153" s="281">
        <f t="shared" si="25"/>
        <v>0</v>
      </c>
      <c r="I153" s="281">
        <f t="shared" si="25"/>
        <v>0</v>
      </c>
      <c r="J153" s="281">
        <f t="shared" si="25"/>
        <v>0</v>
      </c>
      <c r="K153" s="281">
        <f t="shared" si="25"/>
        <v>0</v>
      </c>
      <c r="L153" s="281">
        <f t="shared" si="25"/>
        <v>0</v>
      </c>
      <c r="M153" s="281">
        <f t="shared" si="25"/>
        <v>0</v>
      </c>
      <c r="N153" s="281">
        <f t="shared" si="25"/>
        <v>0</v>
      </c>
      <c r="O153" s="281">
        <f t="shared" si="25"/>
        <v>0</v>
      </c>
      <c r="P153" s="281">
        <f t="shared" si="25"/>
        <v>0</v>
      </c>
      <c r="Q153" s="281">
        <f t="shared" si="25"/>
        <v>0</v>
      </c>
      <c r="R153" s="281">
        <f t="shared" si="25"/>
        <v>0</v>
      </c>
      <c r="S153" s="281">
        <f t="shared" si="25"/>
        <v>0</v>
      </c>
      <c r="T153" s="281">
        <f t="shared" si="25"/>
        <v>0</v>
      </c>
      <c r="U153" s="281">
        <f t="shared" si="25"/>
        <v>0</v>
      </c>
      <c r="V153" s="281">
        <f t="shared" si="25"/>
        <v>0</v>
      </c>
      <c r="W153" s="281">
        <f t="shared" si="25"/>
        <v>0</v>
      </c>
      <c r="X153" s="281">
        <f t="shared" si="25"/>
        <v>0</v>
      </c>
      <c r="Y153" s="281">
        <f t="shared" si="25"/>
        <v>0</v>
      </c>
      <c r="Z153" s="281">
        <f t="shared" si="25"/>
        <v>0</v>
      </c>
      <c r="AA153" s="281">
        <f t="shared" si="25"/>
        <v>0</v>
      </c>
    </row>
    <row r="154" spans="3:27" s="116" customFormat="1" ht="4.5" customHeight="1" thickBot="1">
      <c r="C154" s="161"/>
      <c r="E154" s="161"/>
      <c r="F154" s="162"/>
      <c r="G154" s="162"/>
      <c r="H154" s="162"/>
      <c r="I154" s="162"/>
      <c r="J154" s="162"/>
      <c r="K154" s="162"/>
      <c r="L154" s="162"/>
      <c r="M154" s="162"/>
      <c r="N154" s="162"/>
      <c r="O154" s="162"/>
      <c r="P154" s="162"/>
      <c r="Q154" s="162"/>
      <c r="R154" s="162"/>
      <c r="S154" s="162"/>
      <c r="T154" s="162"/>
      <c r="U154" s="162"/>
      <c r="V154" s="162"/>
      <c r="W154" s="162"/>
      <c r="X154" s="162"/>
      <c r="Y154" s="162"/>
      <c r="Z154" s="162"/>
      <c r="AA154" s="162"/>
    </row>
    <row r="155" spans="1:27" s="5" customFormat="1" ht="21" customHeight="1" thickBot="1">
      <c r="A155" s="1165" t="s">
        <v>1034</v>
      </c>
      <c r="B155" s="1166"/>
      <c r="C155" s="1166"/>
      <c r="D155" s="1166"/>
      <c r="E155" s="1167"/>
      <c r="F155" s="280">
        <f aca="true" t="shared" si="26" ref="F155:AA155">SUM(F156)</f>
        <v>0</v>
      </c>
      <c r="G155" s="280">
        <f t="shared" si="26"/>
        <v>0</v>
      </c>
      <c r="H155" s="280">
        <f t="shared" si="26"/>
        <v>0</v>
      </c>
      <c r="I155" s="280">
        <f t="shared" si="26"/>
        <v>0</v>
      </c>
      <c r="J155" s="280">
        <f t="shared" si="26"/>
        <v>0</v>
      </c>
      <c r="K155" s="280">
        <f t="shared" si="26"/>
        <v>0</v>
      </c>
      <c r="L155" s="280">
        <f t="shared" si="26"/>
        <v>0</v>
      </c>
      <c r="M155" s="280">
        <f t="shared" si="26"/>
        <v>0</v>
      </c>
      <c r="N155" s="280">
        <f t="shared" si="26"/>
        <v>0</v>
      </c>
      <c r="O155" s="280">
        <f t="shared" si="26"/>
        <v>0</v>
      </c>
      <c r="P155" s="280">
        <f t="shared" si="26"/>
        <v>0</v>
      </c>
      <c r="Q155" s="280">
        <f t="shared" si="26"/>
        <v>0</v>
      </c>
      <c r="R155" s="280">
        <f t="shared" si="26"/>
        <v>0</v>
      </c>
      <c r="S155" s="280">
        <f t="shared" si="26"/>
        <v>0</v>
      </c>
      <c r="T155" s="280">
        <f t="shared" si="26"/>
        <v>0</v>
      </c>
      <c r="U155" s="280">
        <f t="shared" si="26"/>
        <v>0</v>
      </c>
      <c r="V155" s="280">
        <f t="shared" si="26"/>
        <v>0</v>
      </c>
      <c r="W155" s="280">
        <f t="shared" si="26"/>
        <v>0</v>
      </c>
      <c r="X155" s="280">
        <f t="shared" si="26"/>
        <v>0</v>
      </c>
      <c r="Y155" s="280">
        <f t="shared" si="26"/>
        <v>0</v>
      </c>
      <c r="Z155" s="280">
        <f t="shared" si="26"/>
        <v>0</v>
      </c>
      <c r="AA155" s="280">
        <f t="shared" si="26"/>
        <v>0</v>
      </c>
    </row>
    <row r="156" spans="1:27" s="123" customFormat="1" ht="30" customHeight="1" thickBot="1">
      <c r="A156" s="144"/>
      <c r="B156" s="171"/>
      <c r="C156" s="129"/>
      <c r="D156" s="171"/>
      <c r="E156" s="129"/>
      <c r="F156" s="130">
        <f>L156</f>
        <v>0</v>
      </c>
      <c r="G156" s="130">
        <f>M156</f>
        <v>0</v>
      </c>
      <c r="H156" s="130">
        <f>P156</f>
        <v>0</v>
      </c>
      <c r="I156" s="130">
        <v>0</v>
      </c>
      <c r="J156" s="130">
        <v>0</v>
      </c>
      <c r="K156" s="130">
        <v>0</v>
      </c>
      <c r="L156" s="130">
        <v>0</v>
      </c>
      <c r="M156" s="130">
        <v>0</v>
      </c>
      <c r="N156" s="130">
        <v>0</v>
      </c>
      <c r="O156" s="131">
        <v>0</v>
      </c>
      <c r="P156" s="130">
        <f>SUM(N156:O156)</f>
        <v>0</v>
      </c>
      <c r="Q156" s="130">
        <v>0</v>
      </c>
      <c r="R156" s="130">
        <v>0</v>
      </c>
      <c r="S156" s="130">
        <v>0</v>
      </c>
      <c r="T156" s="131">
        <v>0</v>
      </c>
      <c r="U156" s="130">
        <f>SUM(S156:T156)</f>
        <v>0</v>
      </c>
      <c r="V156" s="130">
        <v>0</v>
      </c>
      <c r="W156" s="130">
        <v>0</v>
      </c>
      <c r="X156" s="130">
        <v>0</v>
      </c>
      <c r="Y156" s="131">
        <v>0</v>
      </c>
      <c r="Z156" s="130">
        <f>SUM(X156:Y156)</f>
        <v>0</v>
      </c>
      <c r="AA156" s="132">
        <f>P156+U156+Z156</f>
        <v>0</v>
      </c>
    </row>
    <row r="157" spans="1:27" s="5" customFormat="1" ht="21" customHeight="1" thickBot="1">
      <c r="A157" s="1165" t="s">
        <v>1035</v>
      </c>
      <c r="B157" s="1166"/>
      <c r="C157" s="1166"/>
      <c r="D157" s="1166"/>
      <c r="E157" s="1167"/>
      <c r="F157" s="280">
        <f aca="true" t="shared" si="27" ref="F157:AA157">SUM(F158)</f>
        <v>0</v>
      </c>
      <c r="G157" s="280">
        <f t="shared" si="27"/>
        <v>0</v>
      </c>
      <c r="H157" s="280">
        <f t="shared" si="27"/>
        <v>0</v>
      </c>
      <c r="I157" s="280">
        <f t="shared" si="27"/>
        <v>0</v>
      </c>
      <c r="J157" s="280">
        <f t="shared" si="27"/>
        <v>0</v>
      </c>
      <c r="K157" s="280">
        <f t="shared" si="27"/>
        <v>0</v>
      </c>
      <c r="L157" s="280">
        <f t="shared" si="27"/>
        <v>0</v>
      </c>
      <c r="M157" s="280">
        <f t="shared" si="27"/>
        <v>0</v>
      </c>
      <c r="N157" s="280">
        <f t="shared" si="27"/>
        <v>0</v>
      </c>
      <c r="O157" s="280">
        <f t="shared" si="27"/>
        <v>0</v>
      </c>
      <c r="P157" s="280">
        <f t="shared" si="27"/>
        <v>0</v>
      </c>
      <c r="Q157" s="280">
        <f t="shared" si="27"/>
        <v>0</v>
      </c>
      <c r="R157" s="280">
        <f t="shared" si="27"/>
        <v>0</v>
      </c>
      <c r="S157" s="280">
        <f t="shared" si="27"/>
        <v>0</v>
      </c>
      <c r="T157" s="280">
        <f t="shared" si="27"/>
        <v>0</v>
      </c>
      <c r="U157" s="280">
        <f t="shared" si="27"/>
        <v>0</v>
      </c>
      <c r="V157" s="280">
        <f t="shared" si="27"/>
        <v>0</v>
      </c>
      <c r="W157" s="280">
        <f t="shared" si="27"/>
        <v>0</v>
      </c>
      <c r="X157" s="280">
        <f t="shared" si="27"/>
        <v>0</v>
      </c>
      <c r="Y157" s="280">
        <f t="shared" si="27"/>
        <v>0</v>
      </c>
      <c r="Z157" s="280">
        <f t="shared" si="27"/>
        <v>0</v>
      </c>
      <c r="AA157" s="280">
        <f t="shared" si="27"/>
        <v>0</v>
      </c>
    </row>
    <row r="158" spans="1:27" s="123" customFormat="1" ht="30" customHeight="1" thickBot="1">
      <c r="A158" s="144"/>
      <c r="B158" s="171"/>
      <c r="C158" s="129"/>
      <c r="D158" s="171"/>
      <c r="E158" s="129"/>
      <c r="F158" s="130">
        <f>I158+L158+Q158+V158</f>
        <v>0</v>
      </c>
      <c r="G158" s="130">
        <f>J158+M158+R158+W158</f>
        <v>0</v>
      </c>
      <c r="H158" s="130">
        <f>K158+AA158</f>
        <v>0</v>
      </c>
      <c r="I158" s="130">
        <v>0</v>
      </c>
      <c r="J158" s="130">
        <v>0</v>
      </c>
      <c r="K158" s="130">
        <v>0</v>
      </c>
      <c r="L158" s="130">
        <v>0</v>
      </c>
      <c r="M158" s="130">
        <v>0</v>
      </c>
      <c r="N158" s="130">
        <v>0</v>
      </c>
      <c r="O158" s="131">
        <v>0</v>
      </c>
      <c r="P158" s="130">
        <f>SUM(N158:O158)</f>
        <v>0</v>
      </c>
      <c r="Q158" s="130">
        <v>0</v>
      </c>
      <c r="R158" s="130">
        <v>0</v>
      </c>
      <c r="S158" s="130">
        <v>0</v>
      </c>
      <c r="T158" s="131">
        <v>0</v>
      </c>
      <c r="U158" s="130">
        <f>SUM(S158:T158)</f>
        <v>0</v>
      </c>
      <c r="V158" s="130">
        <v>0</v>
      </c>
      <c r="W158" s="130">
        <v>0</v>
      </c>
      <c r="X158" s="130">
        <v>0</v>
      </c>
      <c r="Y158" s="131">
        <v>0</v>
      </c>
      <c r="Z158" s="130">
        <f>SUM(X158:Y158)</f>
        <v>0</v>
      </c>
      <c r="AA158" s="132">
        <f>P158+U158+Z158</f>
        <v>0</v>
      </c>
    </row>
    <row r="159" spans="3:27" s="116" customFormat="1" ht="4.5" customHeight="1" thickBot="1">
      <c r="C159" s="161"/>
      <c r="E159" s="161"/>
      <c r="F159" s="162"/>
      <c r="G159" s="162"/>
      <c r="H159" s="162"/>
      <c r="I159" s="162"/>
      <c r="J159" s="162"/>
      <c r="K159" s="162"/>
      <c r="L159" s="162"/>
      <c r="M159" s="162"/>
      <c r="N159" s="162"/>
      <c r="O159" s="162"/>
      <c r="P159" s="162"/>
      <c r="Q159" s="162"/>
      <c r="R159" s="162"/>
      <c r="S159" s="162"/>
      <c r="T159" s="162"/>
      <c r="U159" s="162"/>
      <c r="V159" s="162"/>
      <c r="W159" s="162"/>
      <c r="X159" s="162"/>
      <c r="Y159" s="162"/>
      <c r="Z159" s="162"/>
      <c r="AA159" s="162"/>
    </row>
    <row r="160" spans="1:27" s="163" customFormat="1" ht="21.75" customHeight="1" thickBot="1">
      <c r="A160" s="1162" t="s">
        <v>114</v>
      </c>
      <c r="B160" s="1163"/>
      <c r="C160" s="1163"/>
      <c r="D160" s="1163"/>
      <c r="E160" s="1164"/>
      <c r="F160" s="281">
        <f aca="true" t="shared" si="28" ref="F160:AA160">F162+F164</f>
        <v>0</v>
      </c>
      <c r="G160" s="281">
        <f t="shared" si="28"/>
        <v>0</v>
      </c>
      <c r="H160" s="281">
        <f t="shared" si="28"/>
        <v>2000</v>
      </c>
      <c r="I160" s="281">
        <f t="shared" si="28"/>
        <v>0</v>
      </c>
      <c r="J160" s="281">
        <f t="shared" si="28"/>
        <v>0</v>
      </c>
      <c r="K160" s="281">
        <f t="shared" si="28"/>
        <v>2000</v>
      </c>
      <c r="L160" s="281">
        <f t="shared" si="28"/>
        <v>0</v>
      </c>
      <c r="M160" s="281">
        <f t="shared" si="28"/>
        <v>0</v>
      </c>
      <c r="N160" s="281">
        <f t="shared" si="28"/>
        <v>0</v>
      </c>
      <c r="O160" s="281">
        <f t="shared" si="28"/>
        <v>0</v>
      </c>
      <c r="P160" s="281">
        <f t="shared" si="28"/>
        <v>0</v>
      </c>
      <c r="Q160" s="281">
        <f t="shared" si="28"/>
        <v>0</v>
      </c>
      <c r="R160" s="281">
        <f t="shared" si="28"/>
        <v>0</v>
      </c>
      <c r="S160" s="281">
        <f t="shared" si="28"/>
        <v>0</v>
      </c>
      <c r="T160" s="281">
        <f t="shared" si="28"/>
        <v>0</v>
      </c>
      <c r="U160" s="281">
        <f t="shared" si="28"/>
        <v>0</v>
      </c>
      <c r="V160" s="281">
        <f t="shared" si="28"/>
        <v>0</v>
      </c>
      <c r="W160" s="281">
        <f t="shared" si="28"/>
        <v>0</v>
      </c>
      <c r="X160" s="281">
        <f t="shared" si="28"/>
        <v>0</v>
      </c>
      <c r="Y160" s="281">
        <f t="shared" si="28"/>
        <v>0</v>
      </c>
      <c r="Z160" s="281">
        <f t="shared" si="28"/>
        <v>0</v>
      </c>
      <c r="AA160" s="281">
        <f t="shared" si="28"/>
        <v>0</v>
      </c>
    </row>
    <row r="161" spans="3:27" s="116" customFormat="1" ht="4.5" customHeight="1" thickBot="1">
      <c r="C161" s="161"/>
      <c r="E161" s="161"/>
      <c r="F161" s="162"/>
      <c r="G161" s="162"/>
      <c r="H161" s="162"/>
      <c r="I161" s="162"/>
      <c r="J161" s="162"/>
      <c r="K161" s="162"/>
      <c r="L161" s="162"/>
      <c r="M161" s="162"/>
      <c r="N161" s="162"/>
      <c r="O161" s="162"/>
      <c r="P161" s="162"/>
      <c r="Q161" s="162"/>
      <c r="R161" s="162"/>
      <c r="S161" s="162"/>
      <c r="T161" s="162"/>
      <c r="U161" s="162"/>
      <c r="V161" s="162"/>
      <c r="W161" s="162"/>
      <c r="X161" s="162"/>
      <c r="Y161" s="162"/>
      <c r="Z161" s="162"/>
      <c r="AA161" s="162"/>
    </row>
    <row r="162" spans="1:27" s="5" customFormat="1" ht="21" customHeight="1" thickBot="1">
      <c r="A162" s="1165" t="s">
        <v>1034</v>
      </c>
      <c r="B162" s="1166"/>
      <c r="C162" s="1166"/>
      <c r="D162" s="1166"/>
      <c r="E162" s="1167"/>
      <c r="F162" s="280">
        <f aca="true" t="shared" si="29" ref="F162:AA162">SUM(F163)</f>
        <v>0</v>
      </c>
      <c r="G162" s="280">
        <f t="shared" si="29"/>
        <v>0</v>
      </c>
      <c r="H162" s="280">
        <f t="shared" si="29"/>
        <v>0</v>
      </c>
      <c r="I162" s="280">
        <f t="shared" si="29"/>
        <v>0</v>
      </c>
      <c r="J162" s="280">
        <f t="shared" si="29"/>
        <v>0</v>
      </c>
      <c r="K162" s="280">
        <f t="shared" si="29"/>
        <v>0</v>
      </c>
      <c r="L162" s="280">
        <f t="shared" si="29"/>
        <v>0</v>
      </c>
      <c r="M162" s="280">
        <f t="shared" si="29"/>
        <v>0</v>
      </c>
      <c r="N162" s="280">
        <f t="shared" si="29"/>
        <v>0</v>
      </c>
      <c r="O162" s="280">
        <f t="shared" si="29"/>
        <v>0</v>
      </c>
      <c r="P162" s="280">
        <f t="shared" si="29"/>
        <v>0</v>
      </c>
      <c r="Q162" s="280">
        <f t="shared" si="29"/>
        <v>0</v>
      </c>
      <c r="R162" s="280">
        <f t="shared" si="29"/>
        <v>0</v>
      </c>
      <c r="S162" s="280">
        <f t="shared" si="29"/>
        <v>0</v>
      </c>
      <c r="T162" s="280">
        <f t="shared" si="29"/>
        <v>0</v>
      </c>
      <c r="U162" s="280">
        <f t="shared" si="29"/>
        <v>0</v>
      </c>
      <c r="V162" s="280">
        <f t="shared" si="29"/>
        <v>0</v>
      </c>
      <c r="W162" s="280">
        <f t="shared" si="29"/>
        <v>0</v>
      </c>
      <c r="X162" s="280">
        <f t="shared" si="29"/>
        <v>0</v>
      </c>
      <c r="Y162" s="280">
        <f t="shared" si="29"/>
        <v>0</v>
      </c>
      <c r="Z162" s="280">
        <f t="shared" si="29"/>
        <v>0</v>
      </c>
      <c r="AA162" s="280">
        <f t="shared" si="29"/>
        <v>0</v>
      </c>
    </row>
    <row r="163" spans="1:27" s="123" customFormat="1" ht="30" customHeight="1" thickBot="1">
      <c r="A163" s="144"/>
      <c r="B163" s="171"/>
      <c r="C163" s="129"/>
      <c r="D163" s="171"/>
      <c r="E163" s="129"/>
      <c r="F163" s="130">
        <f>I163+L163</f>
        <v>0</v>
      </c>
      <c r="G163" s="130">
        <f>J163+M163</f>
        <v>0</v>
      </c>
      <c r="H163" s="130">
        <f>K163+P163</f>
        <v>0</v>
      </c>
      <c r="I163" s="130">
        <v>0</v>
      </c>
      <c r="J163" s="130">
        <v>0</v>
      </c>
      <c r="K163" s="130">
        <v>0</v>
      </c>
      <c r="L163" s="130">
        <v>0</v>
      </c>
      <c r="M163" s="130">
        <v>0</v>
      </c>
      <c r="N163" s="130">
        <v>0</v>
      </c>
      <c r="O163" s="131">
        <v>0</v>
      </c>
      <c r="P163" s="130">
        <f>SUM(N163:O163)</f>
        <v>0</v>
      </c>
      <c r="Q163" s="130">
        <v>0</v>
      </c>
      <c r="R163" s="130">
        <v>0</v>
      </c>
      <c r="S163" s="130">
        <v>0</v>
      </c>
      <c r="T163" s="131">
        <v>0</v>
      </c>
      <c r="U163" s="130">
        <f>SUM(S163:T163)</f>
        <v>0</v>
      </c>
      <c r="V163" s="130">
        <v>0</v>
      </c>
      <c r="W163" s="130">
        <v>0</v>
      </c>
      <c r="X163" s="130">
        <v>0</v>
      </c>
      <c r="Y163" s="131">
        <v>0</v>
      </c>
      <c r="Z163" s="130">
        <f>SUM(X163:Y163)</f>
        <v>0</v>
      </c>
      <c r="AA163" s="132">
        <f>P163+U163+Z163</f>
        <v>0</v>
      </c>
    </row>
    <row r="164" spans="1:27" s="5" customFormat="1" ht="21" customHeight="1" thickBot="1">
      <c r="A164" s="1165" t="s">
        <v>1035</v>
      </c>
      <c r="B164" s="1166"/>
      <c r="C164" s="1166"/>
      <c r="D164" s="1166"/>
      <c r="E164" s="1167"/>
      <c r="F164" s="280">
        <f>SUM(F165)</f>
        <v>0</v>
      </c>
      <c r="G164" s="280">
        <f aca="true" t="shared" si="30" ref="G164:N164">SUM(G165)</f>
        <v>0</v>
      </c>
      <c r="H164" s="280">
        <f t="shared" si="30"/>
        <v>2000</v>
      </c>
      <c r="I164" s="280">
        <f t="shared" si="30"/>
        <v>0</v>
      </c>
      <c r="J164" s="280">
        <f t="shared" si="30"/>
        <v>0</v>
      </c>
      <c r="K164" s="280">
        <f t="shared" si="30"/>
        <v>2000</v>
      </c>
      <c r="L164" s="280">
        <f t="shared" si="30"/>
        <v>0</v>
      </c>
      <c r="M164" s="280">
        <f t="shared" si="30"/>
        <v>0</v>
      </c>
      <c r="N164" s="280">
        <f t="shared" si="30"/>
        <v>0</v>
      </c>
      <c r="O164" s="280">
        <f aca="true" t="shared" si="31" ref="O164:AA164">SUM(O165)</f>
        <v>0</v>
      </c>
      <c r="P164" s="280">
        <f t="shared" si="31"/>
        <v>0</v>
      </c>
      <c r="Q164" s="280">
        <f t="shared" si="31"/>
        <v>0</v>
      </c>
      <c r="R164" s="280">
        <f t="shared" si="31"/>
        <v>0</v>
      </c>
      <c r="S164" s="280">
        <f t="shared" si="31"/>
        <v>0</v>
      </c>
      <c r="T164" s="280">
        <f t="shared" si="31"/>
        <v>0</v>
      </c>
      <c r="U164" s="280">
        <f t="shared" si="31"/>
        <v>0</v>
      </c>
      <c r="V164" s="280">
        <f t="shared" si="31"/>
        <v>0</v>
      </c>
      <c r="W164" s="280">
        <f t="shared" si="31"/>
        <v>0</v>
      </c>
      <c r="X164" s="280">
        <f t="shared" si="31"/>
        <v>0</v>
      </c>
      <c r="Y164" s="280">
        <f t="shared" si="31"/>
        <v>0</v>
      </c>
      <c r="Z164" s="280">
        <f t="shared" si="31"/>
        <v>0</v>
      </c>
      <c r="AA164" s="280">
        <f t="shared" si="31"/>
        <v>0</v>
      </c>
    </row>
    <row r="165" spans="1:27" s="123" customFormat="1" ht="54.75" customHeight="1" thickBot="1">
      <c r="A165" s="144" t="s">
        <v>121</v>
      </c>
      <c r="B165" s="171" t="s">
        <v>124</v>
      </c>
      <c r="C165" s="129" t="s">
        <v>116</v>
      </c>
      <c r="D165" s="171" t="s">
        <v>1012</v>
      </c>
      <c r="E165" s="144" t="s">
        <v>1044</v>
      </c>
      <c r="F165" s="130">
        <f>I165+L165+Q165+V165</f>
        <v>0</v>
      </c>
      <c r="G165" s="130">
        <f>J165+M165+R165+W165</f>
        <v>0</v>
      </c>
      <c r="H165" s="130">
        <v>2000</v>
      </c>
      <c r="I165" s="130">
        <v>0</v>
      </c>
      <c r="J165" s="130">
        <v>0</v>
      </c>
      <c r="K165" s="130">
        <v>2000</v>
      </c>
      <c r="L165" s="130">
        <v>0</v>
      </c>
      <c r="M165" s="130">
        <v>0</v>
      </c>
      <c r="N165" s="130">
        <v>0</v>
      </c>
      <c r="O165" s="131">
        <v>0</v>
      </c>
      <c r="P165" s="130">
        <f>SUM(N165:O165)</f>
        <v>0</v>
      </c>
      <c r="Q165" s="130">
        <v>0</v>
      </c>
      <c r="R165" s="130">
        <v>0</v>
      </c>
      <c r="S165" s="130">
        <v>0</v>
      </c>
      <c r="T165" s="131">
        <v>0</v>
      </c>
      <c r="U165" s="130">
        <f>SUM(S165:T165)</f>
        <v>0</v>
      </c>
      <c r="V165" s="130">
        <v>0</v>
      </c>
      <c r="W165" s="130">
        <v>0</v>
      </c>
      <c r="X165" s="130">
        <v>0</v>
      </c>
      <c r="Y165" s="131">
        <v>0</v>
      </c>
      <c r="Z165" s="130">
        <f>SUM(X165:Y165)</f>
        <v>0</v>
      </c>
      <c r="AA165" s="132">
        <f>P165+U165+Z165</f>
        <v>0</v>
      </c>
    </row>
    <row r="166" spans="3:27" s="116" customFormat="1" ht="4.5" customHeight="1" thickBot="1">
      <c r="C166" s="161"/>
      <c r="E166" s="161"/>
      <c r="F166" s="162"/>
      <c r="G166" s="162"/>
      <c r="H166" s="162"/>
      <c r="I166" s="162"/>
      <c r="J166" s="162"/>
      <c r="K166" s="162"/>
      <c r="L166" s="162"/>
      <c r="M166" s="162"/>
      <c r="N166" s="162"/>
      <c r="O166" s="162"/>
      <c r="P166" s="162"/>
      <c r="Q166" s="162"/>
      <c r="R166" s="162"/>
      <c r="S166" s="162"/>
      <c r="T166" s="162"/>
      <c r="U166" s="162"/>
      <c r="V166" s="162"/>
      <c r="W166" s="162"/>
      <c r="X166" s="162"/>
      <c r="Y166" s="162"/>
      <c r="Z166" s="162"/>
      <c r="AA166" s="162"/>
    </row>
    <row r="167" spans="1:27" s="163" customFormat="1" ht="21.75" customHeight="1" thickBot="1">
      <c r="A167" s="1162" t="s">
        <v>115</v>
      </c>
      <c r="B167" s="1163"/>
      <c r="C167" s="1163"/>
      <c r="D167" s="1163"/>
      <c r="E167" s="1164"/>
      <c r="F167" s="281">
        <f aca="true" t="shared" si="32" ref="F167:AA167">F169+F171</f>
        <v>0</v>
      </c>
      <c r="G167" s="281">
        <f t="shared" si="32"/>
        <v>0</v>
      </c>
      <c r="H167" s="281">
        <f t="shared" si="32"/>
        <v>0</v>
      </c>
      <c r="I167" s="281">
        <f t="shared" si="32"/>
        <v>0</v>
      </c>
      <c r="J167" s="281">
        <f t="shared" si="32"/>
        <v>0</v>
      </c>
      <c r="K167" s="281">
        <f t="shared" si="32"/>
        <v>0</v>
      </c>
      <c r="L167" s="281">
        <f t="shared" si="32"/>
        <v>0</v>
      </c>
      <c r="M167" s="281">
        <f t="shared" si="32"/>
        <v>0</v>
      </c>
      <c r="N167" s="281">
        <f t="shared" si="32"/>
        <v>0</v>
      </c>
      <c r="O167" s="281">
        <f t="shared" si="32"/>
        <v>0</v>
      </c>
      <c r="P167" s="281">
        <f t="shared" si="32"/>
        <v>0</v>
      </c>
      <c r="Q167" s="281">
        <f t="shared" si="32"/>
        <v>0</v>
      </c>
      <c r="R167" s="281">
        <f t="shared" si="32"/>
        <v>0</v>
      </c>
      <c r="S167" s="281">
        <f t="shared" si="32"/>
        <v>0</v>
      </c>
      <c r="T167" s="281">
        <f t="shared" si="32"/>
        <v>0</v>
      </c>
      <c r="U167" s="281">
        <f t="shared" si="32"/>
        <v>0</v>
      </c>
      <c r="V167" s="281">
        <f t="shared" si="32"/>
        <v>0</v>
      </c>
      <c r="W167" s="281">
        <f t="shared" si="32"/>
        <v>0</v>
      </c>
      <c r="X167" s="281">
        <f t="shared" si="32"/>
        <v>0</v>
      </c>
      <c r="Y167" s="281">
        <f t="shared" si="32"/>
        <v>0</v>
      </c>
      <c r="Z167" s="281">
        <f t="shared" si="32"/>
        <v>0</v>
      </c>
      <c r="AA167" s="281">
        <f t="shared" si="32"/>
        <v>0</v>
      </c>
    </row>
    <row r="168" spans="3:27" s="116" customFormat="1" ht="4.5" customHeight="1" thickBot="1">
      <c r="C168" s="161"/>
      <c r="E168" s="161"/>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row>
    <row r="169" spans="1:27" s="5" customFormat="1" ht="21" customHeight="1" thickBot="1">
      <c r="A169" s="1165" t="s">
        <v>1034</v>
      </c>
      <c r="B169" s="1166"/>
      <c r="C169" s="1166"/>
      <c r="D169" s="1166"/>
      <c r="E169" s="1167"/>
      <c r="F169" s="280">
        <f>SUM(F170)</f>
        <v>0</v>
      </c>
      <c r="G169" s="280">
        <f aca="true" t="shared" si="33" ref="G169:N169">SUM(G170)</f>
        <v>0</v>
      </c>
      <c r="H169" s="280">
        <f t="shared" si="33"/>
        <v>0</v>
      </c>
      <c r="I169" s="280">
        <f t="shared" si="33"/>
        <v>0</v>
      </c>
      <c r="J169" s="280">
        <f t="shared" si="33"/>
        <v>0</v>
      </c>
      <c r="K169" s="280">
        <f t="shared" si="33"/>
        <v>0</v>
      </c>
      <c r="L169" s="280">
        <f t="shared" si="33"/>
        <v>0</v>
      </c>
      <c r="M169" s="280">
        <f t="shared" si="33"/>
        <v>0</v>
      </c>
      <c r="N169" s="280">
        <f t="shared" si="33"/>
        <v>0</v>
      </c>
      <c r="O169" s="280">
        <f aca="true" t="shared" si="34" ref="O169:AA169">SUM(O170)</f>
        <v>0</v>
      </c>
      <c r="P169" s="280">
        <f t="shared" si="34"/>
        <v>0</v>
      </c>
      <c r="Q169" s="280">
        <f t="shared" si="34"/>
        <v>0</v>
      </c>
      <c r="R169" s="280">
        <f t="shared" si="34"/>
        <v>0</v>
      </c>
      <c r="S169" s="280">
        <f t="shared" si="34"/>
        <v>0</v>
      </c>
      <c r="T169" s="280">
        <f t="shared" si="34"/>
        <v>0</v>
      </c>
      <c r="U169" s="280">
        <f t="shared" si="34"/>
        <v>0</v>
      </c>
      <c r="V169" s="280">
        <f t="shared" si="34"/>
        <v>0</v>
      </c>
      <c r="W169" s="280">
        <f t="shared" si="34"/>
        <v>0</v>
      </c>
      <c r="X169" s="280">
        <f t="shared" si="34"/>
        <v>0</v>
      </c>
      <c r="Y169" s="280">
        <f t="shared" si="34"/>
        <v>0</v>
      </c>
      <c r="Z169" s="280">
        <f t="shared" si="34"/>
        <v>0</v>
      </c>
      <c r="AA169" s="280">
        <f t="shared" si="34"/>
        <v>0</v>
      </c>
    </row>
    <row r="170" spans="1:27" s="123" customFormat="1" ht="30" customHeight="1" thickBot="1">
      <c r="A170" s="138"/>
      <c r="B170" s="133"/>
      <c r="C170" s="136"/>
      <c r="D170" s="133"/>
      <c r="E170" s="138"/>
      <c r="F170" s="140">
        <f>L170</f>
        <v>0</v>
      </c>
      <c r="G170" s="140">
        <f>M170</f>
        <v>0</v>
      </c>
      <c r="H170" s="140">
        <f>P170</f>
        <v>0</v>
      </c>
      <c r="I170" s="140">
        <v>0</v>
      </c>
      <c r="J170" s="140">
        <v>0</v>
      </c>
      <c r="K170" s="140">
        <v>0</v>
      </c>
      <c r="L170" s="140">
        <v>0</v>
      </c>
      <c r="M170" s="140">
        <v>0</v>
      </c>
      <c r="N170" s="140">
        <v>0</v>
      </c>
      <c r="O170" s="141">
        <v>0</v>
      </c>
      <c r="P170" s="140">
        <f>SUM(N170:O170)</f>
        <v>0</v>
      </c>
      <c r="Q170" s="140">
        <v>0</v>
      </c>
      <c r="R170" s="140">
        <v>0</v>
      </c>
      <c r="S170" s="140">
        <v>0</v>
      </c>
      <c r="T170" s="141">
        <v>0</v>
      </c>
      <c r="U170" s="140">
        <f>SUM(S170:T170)</f>
        <v>0</v>
      </c>
      <c r="V170" s="140">
        <v>0</v>
      </c>
      <c r="W170" s="140">
        <v>0</v>
      </c>
      <c r="X170" s="140">
        <v>0</v>
      </c>
      <c r="Y170" s="141">
        <v>0</v>
      </c>
      <c r="Z170" s="140">
        <f>SUM(X170:Y170)</f>
        <v>0</v>
      </c>
      <c r="AA170" s="127">
        <f>P170+U170+Z170</f>
        <v>0</v>
      </c>
    </row>
    <row r="171" spans="1:27" s="5" customFormat="1" ht="21" customHeight="1" thickBot="1">
      <c r="A171" s="1165" t="s">
        <v>1035</v>
      </c>
      <c r="B171" s="1166"/>
      <c r="C171" s="1166"/>
      <c r="D171" s="1166"/>
      <c r="E171" s="1167"/>
      <c r="F171" s="280">
        <f>SUM(F172)</f>
        <v>0</v>
      </c>
      <c r="G171" s="280">
        <f aca="true" t="shared" si="35" ref="G171:N171">SUM(G172)</f>
        <v>0</v>
      </c>
      <c r="H171" s="280">
        <f t="shared" si="35"/>
        <v>0</v>
      </c>
      <c r="I171" s="280">
        <f t="shared" si="35"/>
        <v>0</v>
      </c>
      <c r="J171" s="280">
        <f t="shared" si="35"/>
        <v>0</v>
      </c>
      <c r="K171" s="280">
        <f t="shared" si="35"/>
        <v>0</v>
      </c>
      <c r="L171" s="280">
        <f t="shared" si="35"/>
        <v>0</v>
      </c>
      <c r="M171" s="280">
        <f t="shared" si="35"/>
        <v>0</v>
      </c>
      <c r="N171" s="280">
        <f t="shared" si="35"/>
        <v>0</v>
      </c>
      <c r="O171" s="280">
        <f aca="true" t="shared" si="36" ref="O171:AA171">SUM(O172)</f>
        <v>0</v>
      </c>
      <c r="P171" s="280">
        <f t="shared" si="36"/>
        <v>0</v>
      </c>
      <c r="Q171" s="280">
        <f t="shared" si="36"/>
        <v>0</v>
      </c>
      <c r="R171" s="280">
        <f t="shared" si="36"/>
        <v>0</v>
      </c>
      <c r="S171" s="280">
        <f t="shared" si="36"/>
        <v>0</v>
      </c>
      <c r="T171" s="280">
        <f t="shared" si="36"/>
        <v>0</v>
      </c>
      <c r="U171" s="280">
        <f t="shared" si="36"/>
        <v>0</v>
      </c>
      <c r="V171" s="280">
        <f t="shared" si="36"/>
        <v>0</v>
      </c>
      <c r="W171" s="280">
        <f t="shared" si="36"/>
        <v>0</v>
      </c>
      <c r="X171" s="280">
        <f t="shared" si="36"/>
        <v>0</v>
      </c>
      <c r="Y171" s="280">
        <f t="shared" si="36"/>
        <v>0</v>
      </c>
      <c r="Z171" s="280">
        <f t="shared" si="36"/>
        <v>0</v>
      </c>
      <c r="AA171" s="280">
        <f t="shared" si="36"/>
        <v>0</v>
      </c>
    </row>
    <row r="172" spans="1:27" s="123" customFormat="1" ht="30" customHeight="1" thickBot="1">
      <c r="A172" s="144"/>
      <c r="B172" s="171"/>
      <c r="C172" s="129"/>
      <c r="D172" s="171"/>
      <c r="E172" s="129"/>
      <c r="F172" s="130">
        <f>I172+L172+Q172+V172</f>
        <v>0</v>
      </c>
      <c r="G172" s="130">
        <f>J172+M172+R172+W172</f>
        <v>0</v>
      </c>
      <c r="H172" s="130">
        <f>K172+AA172</f>
        <v>0</v>
      </c>
      <c r="I172" s="130">
        <v>0</v>
      </c>
      <c r="J172" s="130">
        <v>0</v>
      </c>
      <c r="K172" s="130">
        <v>0</v>
      </c>
      <c r="L172" s="130">
        <v>0</v>
      </c>
      <c r="M172" s="130">
        <v>0</v>
      </c>
      <c r="N172" s="130">
        <v>0</v>
      </c>
      <c r="O172" s="131">
        <v>0</v>
      </c>
      <c r="P172" s="130">
        <f>SUM(N172:O172)</f>
        <v>0</v>
      </c>
      <c r="Q172" s="130">
        <v>0</v>
      </c>
      <c r="R172" s="130">
        <v>0</v>
      </c>
      <c r="S172" s="130">
        <v>0</v>
      </c>
      <c r="T172" s="131">
        <v>0</v>
      </c>
      <c r="U172" s="130">
        <f>SUM(S172:T172)</f>
        <v>0</v>
      </c>
      <c r="V172" s="130">
        <v>0</v>
      </c>
      <c r="W172" s="130">
        <v>0</v>
      </c>
      <c r="X172" s="130">
        <v>0</v>
      </c>
      <c r="Y172" s="131">
        <v>0</v>
      </c>
      <c r="Z172" s="130">
        <f>SUM(X172:Y172)</f>
        <v>0</v>
      </c>
      <c r="AA172" s="132">
        <f>P172+U172+Z172</f>
        <v>0</v>
      </c>
    </row>
    <row r="173" spans="1:26" s="123" customFormat="1" ht="12.75" customHeight="1">
      <c r="A173" s="115"/>
      <c r="B173" s="115"/>
      <c r="C173" s="117"/>
      <c r="D173" s="117"/>
      <c r="E173" s="118"/>
      <c r="F173" s="119"/>
      <c r="G173" s="119"/>
      <c r="H173" s="119"/>
      <c r="I173" s="119"/>
      <c r="J173" s="119"/>
      <c r="K173" s="119"/>
      <c r="L173" s="119"/>
      <c r="M173" s="119"/>
      <c r="N173" s="119"/>
      <c r="O173" s="119"/>
      <c r="P173" s="119"/>
      <c r="Q173" s="119"/>
      <c r="R173" s="119"/>
      <c r="S173" s="119"/>
      <c r="T173" s="119"/>
      <c r="U173" s="119"/>
      <c r="V173" s="119"/>
      <c r="W173" s="119"/>
      <c r="X173" s="119"/>
      <c r="Y173" s="119"/>
      <c r="Z173" s="119"/>
    </row>
    <row r="174" spans="1:27" s="165" customFormat="1" ht="15" customHeight="1">
      <c r="A174" s="164" t="s">
        <v>646</v>
      </c>
      <c r="B174" s="1177" t="s">
        <v>10</v>
      </c>
      <c r="C174" s="1177"/>
      <c r="D174" s="1177"/>
      <c r="E174" s="1177"/>
      <c r="F174" s="1177"/>
      <c r="G174" s="1177"/>
      <c r="H174" s="1177"/>
      <c r="I174" s="1177"/>
      <c r="J174" s="1177"/>
      <c r="K174" s="1177"/>
      <c r="L174" s="1177"/>
      <c r="M174" s="1177"/>
      <c r="N174" s="1177"/>
      <c r="O174" s="1177"/>
      <c r="P174" s="1177"/>
      <c r="Q174" s="1177"/>
      <c r="R174" s="1177"/>
      <c r="S174" s="1177"/>
      <c r="T174" s="1177"/>
      <c r="U174" s="1177"/>
      <c r="V174" s="1177"/>
      <c r="W174" s="1177"/>
      <c r="X174" s="1177"/>
      <c r="Y174" s="1177"/>
      <c r="Z174" s="1177"/>
      <c r="AA174" s="1177"/>
    </row>
    <row r="175" spans="1:26" s="166" customFormat="1" ht="12.75" customHeight="1">
      <c r="A175" s="147"/>
      <c r="B175" s="145"/>
      <c r="C175" s="147"/>
      <c r="D175" s="147"/>
      <c r="E175" s="147"/>
      <c r="F175" s="148"/>
      <c r="G175" s="148"/>
      <c r="H175" s="149"/>
      <c r="I175" s="149"/>
      <c r="J175" s="149"/>
      <c r="K175" s="149"/>
      <c r="L175" s="149"/>
      <c r="M175" s="149"/>
      <c r="N175" s="149"/>
      <c r="O175" s="149"/>
      <c r="P175" s="149"/>
      <c r="Q175" s="149"/>
      <c r="R175" s="149"/>
      <c r="S175" s="149"/>
      <c r="T175" s="149"/>
      <c r="U175" s="149"/>
      <c r="V175" s="149"/>
      <c r="W175" s="149"/>
      <c r="X175" s="149"/>
      <c r="Y175" s="149"/>
      <c r="Z175" s="149"/>
    </row>
    <row r="176" spans="1:27" s="165" customFormat="1" ht="15" customHeight="1">
      <c r="A176" s="167"/>
      <c r="B176" s="1177" t="s">
        <v>1040</v>
      </c>
      <c r="C176" s="1177"/>
      <c r="D176" s="1177"/>
      <c r="E176" s="1177"/>
      <c r="F176" s="1177"/>
      <c r="G176" s="1177"/>
      <c r="H176" s="1177"/>
      <c r="I176" s="1177"/>
      <c r="J176" s="1177"/>
      <c r="K176" s="1177"/>
      <c r="L176" s="1177"/>
      <c r="M176" s="1177"/>
      <c r="N176" s="1177"/>
      <c r="O176" s="1177"/>
      <c r="P176" s="1177"/>
      <c r="Q176" s="1177"/>
      <c r="R176" s="1177"/>
      <c r="S176" s="1177"/>
      <c r="T176" s="1177"/>
      <c r="U176" s="1177"/>
      <c r="V176" s="1177"/>
      <c r="W176" s="1177"/>
      <c r="X176" s="1177"/>
      <c r="Y176" s="1177"/>
      <c r="Z176" s="1177"/>
      <c r="AA176" s="1177"/>
    </row>
    <row r="177" spans="1:26" s="166" customFormat="1" ht="12.75" customHeight="1">
      <c r="A177" s="147"/>
      <c r="B177" s="145"/>
      <c r="C177" s="147"/>
      <c r="D177" s="147"/>
      <c r="E177" s="147"/>
      <c r="F177" s="148"/>
      <c r="G177" s="148"/>
      <c r="H177" s="149"/>
      <c r="I177" s="149"/>
      <c r="J177" s="149"/>
      <c r="K177" s="149"/>
      <c r="L177" s="149"/>
      <c r="M177" s="149"/>
      <c r="N177" s="149"/>
      <c r="O177" s="149"/>
      <c r="P177" s="149"/>
      <c r="Q177" s="149"/>
      <c r="R177" s="149"/>
      <c r="S177" s="149"/>
      <c r="T177" s="149"/>
      <c r="U177" s="149"/>
      <c r="V177" s="149"/>
      <c r="W177" s="149"/>
      <c r="X177" s="149"/>
      <c r="Y177" s="149"/>
      <c r="Z177" s="149"/>
    </row>
    <row r="219" spans="1:27" s="150" customFormat="1" ht="22.5" customHeight="1">
      <c r="A219" s="1132" t="s">
        <v>1029</v>
      </c>
      <c r="B219" s="1132"/>
      <c r="C219" s="1132"/>
      <c r="D219" s="1132"/>
      <c r="E219" s="1132"/>
      <c r="F219" s="1132"/>
      <c r="G219" s="1132"/>
      <c r="H219" s="1132"/>
      <c r="I219" s="1132"/>
      <c r="J219" s="1132"/>
      <c r="K219" s="1132"/>
      <c r="L219" s="1132"/>
      <c r="M219" s="1132"/>
      <c r="N219" s="1132"/>
      <c r="O219" s="1132"/>
      <c r="P219" s="1132"/>
      <c r="Q219" s="1132"/>
      <c r="R219" s="1132"/>
      <c r="S219" s="1132"/>
      <c r="T219" s="1132"/>
      <c r="U219" s="1132"/>
      <c r="V219" s="1132"/>
      <c r="W219" s="1132"/>
      <c r="X219" s="1132"/>
      <c r="Y219" s="1132"/>
      <c r="Z219" s="1132"/>
      <c r="AA219" s="1132"/>
    </row>
    <row r="221" spans="1:26" s="115" customFormat="1" ht="21.75" customHeight="1">
      <c r="A221" s="115" t="s">
        <v>174</v>
      </c>
      <c r="C221" s="117"/>
      <c r="E221" s="117"/>
      <c r="F221" s="152"/>
      <c r="G221" s="152"/>
      <c r="H221" s="152"/>
      <c r="I221" s="152"/>
      <c r="J221" s="152"/>
      <c r="K221" s="152"/>
      <c r="L221" s="152"/>
      <c r="M221" s="152"/>
      <c r="N221" s="152"/>
      <c r="O221" s="152"/>
      <c r="P221" s="152"/>
      <c r="Q221" s="152"/>
      <c r="R221" s="152"/>
      <c r="S221" s="152"/>
      <c r="T221" s="152"/>
      <c r="U221" s="152"/>
      <c r="V221" s="152"/>
      <c r="W221" s="152"/>
      <c r="X221" s="152"/>
      <c r="Y221" s="152"/>
      <c r="Z221" s="152"/>
    </row>
    <row r="222" spans="1:27" s="115" customFormat="1" ht="21" customHeight="1" thickBot="1">
      <c r="A222" s="153" t="s">
        <v>808</v>
      </c>
      <c r="B222" s="153"/>
      <c r="C222" s="154"/>
      <c r="D222" s="153"/>
      <c r="E222" s="154"/>
      <c r="F222" s="155"/>
      <c r="G222" s="155"/>
      <c r="H222" s="155"/>
      <c r="I222" s="155"/>
      <c r="J222" s="156"/>
      <c r="K222" s="157"/>
      <c r="L222" s="155"/>
      <c r="M222" s="155"/>
      <c r="N222" s="157"/>
      <c r="O222" s="157"/>
      <c r="P222" s="157"/>
      <c r="Q222" s="155"/>
      <c r="R222" s="155"/>
      <c r="S222" s="157"/>
      <c r="T222" s="157"/>
      <c r="U222" s="157"/>
      <c r="V222" s="157"/>
      <c r="W222" s="187"/>
      <c r="X222" s="1134" t="s">
        <v>904</v>
      </c>
      <c r="Y222" s="1134"/>
      <c r="Z222" s="1134"/>
      <c r="AA222" s="1134"/>
    </row>
    <row r="223" spans="1:27" s="145" customFormat="1" ht="30" customHeight="1" thickBot="1">
      <c r="A223" s="1148" t="s">
        <v>811</v>
      </c>
      <c r="B223" s="1148" t="s">
        <v>812</v>
      </c>
      <c r="C223" s="1151" t="s">
        <v>231</v>
      </c>
      <c r="D223" s="1148" t="s">
        <v>813</v>
      </c>
      <c r="E223" s="1151" t="s">
        <v>232</v>
      </c>
      <c r="F223" s="1144" t="s">
        <v>809</v>
      </c>
      <c r="G223" s="1161"/>
      <c r="H223" s="1145"/>
      <c r="I223" s="1144" t="s">
        <v>1031</v>
      </c>
      <c r="J223" s="1161"/>
      <c r="K223" s="1145"/>
      <c r="L223" s="1144" t="s">
        <v>934</v>
      </c>
      <c r="M223" s="1161"/>
      <c r="N223" s="1161"/>
      <c r="O223" s="1161"/>
      <c r="P223" s="1145"/>
      <c r="Q223" s="1144" t="s">
        <v>999</v>
      </c>
      <c r="R223" s="1161"/>
      <c r="S223" s="1161"/>
      <c r="T223" s="1161"/>
      <c r="U223" s="1145"/>
      <c r="V223" s="1144" t="s">
        <v>1032</v>
      </c>
      <c r="W223" s="1161"/>
      <c r="X223" s="1161"/>
      <c r="Y223" s="1161"/>
      <c r="Z223" s="1145"/>
      <c r="AA223" s="1141" t="s">
        <v>1033</v>
      </c>
    </row>
    <row r="224" spans="1:27" s="145" customFormat="1" ht="21.75" customHeight="1" thickBot="1">
      <c r="A224" s="1149"/>
      <c r="B224" s="1149"/>
      <c r="C224" s="1152"/>
      <c r="D224" s="1149"/>
      <c r="E224" s="1152"/>
      <c r="F224" s="1144" t="s">
        <v>815</v>
      </c>
      <c r="G224" s="1145"/>
      <c r="H224" s="1146" t="s">
        <v>810</v>
      </c>
      <c r="I224" s="1144" t="s">
        <v>815</v>
      </c>
      <c r="J224" s="1145"/>
      <c r="K224" s="1146" t="s">
        <v>810</v>
      </c>
      <c r="L224" s="1144" t="s">
        <v>815</v>
      </c>
      <c r="M224" s="1145"/>
      <c r="N224" s="1154" t="s">
        <v>804</v>
      </c>
      <c r="O224" s="1156" t="s">
        <v>233</v>
      </c>
      <c r="P224" s="1146" t="s">
        <v>810</v>
      </c>
      <c r="Q224" s="1144" t="s">
        <v>815</v>
      </c>
      <c r="R224" s="1145"/>
      <c r="S224" s="1154" t="s">
        <v>804</v>
      </c>
      <c r="T224" s="1156" t="s">
        <v>233</v>
      </c>
      <c r="U224" s="1146" t="s">
        <v>810</v>
      </c>
      <c r="V224" s="1144" t="s">
        <v>815</v>
      </c>
      <c r="W224" s="1145"/>
      <c r="X224" s="1154" t="s">
        <v>804</v>
      </c>
      <c r="Y224" s="1156" t="s">
        <v>233</v>
      </c>
      <c r="Z224" s="1146" t="s">
        <v>810</v>
      </c>
      <c r="AA224" s="1142"/>
    </row>
    <row r="225" spans="1:27" s="145" customFormat="1" ht="21.75" customHeight="1" thickBot="1">
      <c r="A225" s="1150"/>
      <c r="B225" s="1150"/>
      <c r="C225" s="1153"/>
      <c r="D225" s="1150"/>
      <c r="E225" s="1153"/>
      <c r="F225" s="158" t="s">
        <v>606</v>
      </c>
      <c r="G225" s="158" t="s">
        <v>814</v>
      </c>
      <c r="H225" s="1147"/>
      <c r="I225" s="158" t="s">
        <v>606</v>
      </c>
      <c r="J225" s="158" t="s">
        <v>814</v>
      </c>
      <c r="K225" s="1147"/>
      <c r="L225" s="158" t="s">
        <v>606</v>
      </c>
      <c r="M225" s="158" t="s">
        <v>814</v>
      </c>
      <c r="N225" s="1155"/>
      <c r="O225" s="1157"/>
      <c r="P225" s="1147"/>
      <c r="Q225" s="159" t="s">
        <v>606</v>
      </c>
      <c r="R225" s="158" t="s">
        <v>814</v>
      </c>
      <c r="S225" s="1155"/>
      <c r="T225" s="1157"/>
      <c r="U225" s="1147"/>
      <c r="V225" s="158" t="s">
        <v>606</v>
      </c>
      <c r="W225" s="158" t="s">
        <v>814</v>
      </c>
      <c r="X225" s="1155"/>
      <c r="Y225" s="1157"/>
      <c r="Z225" s="1147"/>
      <c r="AA225" s="1143"/>
    </row>
    <row r="226" spans="1:27" s="160" customFormat="1" ht="22.5" customHeight="1" thickBot="1">
      <c r="A226" s="1158" t="s">
        <v>800</v>
      </c>
      <c r="B226" s="1159"/>
      <c r="C226" s="1159"/>
      <c r="D226" s="1159"/>
      <c r="E226" s="1160"/>
      <c r="F226" s="283">
        <f aca="true" t="shared" si="37" ref="F226:AA226">F228+F235+F242</f>
        <v>0</v>
      </c>
      <c r="G226" s="283">
        <f t="shared" si="37"/>
        <v>0</v>
      </c>
      <c r="H226" s="283">
        <f t="shared" si="37"/>
        <v>12298</v>
      </c>
      <c r="I226" s="283">
        <f t="shared" si="37"/>
        <v>0</v>
      </c>
      <c r="J226" s="283">
        <f t="shared" si="37"/>
        <v>0</v>
      </c>
      <c r="K226" s="283">
        <f t="shared" si="37"/>
        <v>12298</v>
      </c>
      <c r="L226" s="283">
        <f t="shared" si="37"/>
        <v>0</v>
      </c>
      <c r="M226" s="283">
        <f t="shared" si="37"/>
        <v>0</v>
      </c>
      <c r="N226" s="283">
        <f t="shared" si="37"/>
        <v>0</v>
      </c>
      <c r="O226" s="283">
        <f t="shared" si="37"/>
        <v>0</v>
      </c>
      <c r="P226" s="283">
        <f t="shared" si="37"/>
        <v>0</v>
      </c>
      <c r="Q226" s="283">
        <f t="shared" si="37"/>
        <v>0</v>
      </c>
      <c r="R226" s="283">
        <f t="shared" si="37"/>
        <v>0</v>
      </c>
      <c r="S226" s="283">
        <f t="shared" si="37"/>
        <v>0</v>
      </c>
      <c r="T226" s="283">
        <f t="shared" si="37"/>
        <v>0</v>
      </c>
      <c r="U226" s="283">
        <f t="shared" si="37"/>
        <v>0</v>
      </c>
      <c r="V226" s="283">
        <f t="shared" si="37"/>
        <v>0</v>
      </c>
      <c r="W226" s="283">
        <f t="shared" si="37"/>
        <v>0</v>
      </c>
      <c r="X226" s="283">
        <f t="shared" si="37"/>
        <v>0</v>
      </c>
      <c r="Y226" s="283">
        <f t="shared" si="37"/>
        <v>0</v>
      </c>
      <c r="Z226" s="283">
        <f t="shared" si="37"/>
        <v>0</v>
      </c>
      <c r="AA226" s="283">
        <f t="shared" si="37"/>
        <v>0</v>
      </c>
    </row>
    <row r="227" spans="3:27" s="116" customFormat="1" ht="4.5" customHeight="1" thickBot="1">
      <c r="C227" s="161"/>
      <c r="E227" s="161"/>
      <c r="F227" s="162"/>
      <c r="G227" s="162"/>
      <c r="H227" s="162"/>
      <c r="I227" s="162"/>
      <c r="J227" s="162"/>
      <c r="K227" s="162"/>
      <c r="L227" s="162"/>
      <c r="M227" s="162"/>
      <c r="N227" s="162"/>
      <c r="O227" s="162"/>
      <c r="P227" s="162"/>
      <c r="Q227" s="162"/>
      <c r="R227" s="162"/>
      <c r="S227" s="162"/>
      <c r="T227" s="162"/>
      <c r="U227" s="162"/>
      <c r="V227" s="162"/>
      <c r="W227" s="162"/>
      <c r="X227" s="162"/>
      <c r="Y227" s="162"/>
      <c r="Z227" s="162"/>
      <c r="AA227" s="162"/>
    </row>
    <row r="228" spans="1:27" s="163" customFormat="1" ht="21.75" customHeight="1" thickBot="1">
      <c r="A228" s="1162" t="s">
        <v>113</v>
      </c>
      <c r="B228" s="1163"/>
      <c r="C228" s="1163"/>
      <c r="D228" s="1163"/>
      <c r="E228" s="1164"/>
      <c r="F228" s="281">
        <f aca="true" t="shared" si="38" ref="F228:AA228">F230+F232</f>
        <v>0</v>
      </c>
      <c r="G228" s="281">
        <f t="shared" si="38"/>
        <v>0</v>
      </c>
      <c r="H228" s="281">
        <f t="shared" si="38"/>
        <v>0</v>
      </c>
      <c r="I228" s="281">
        <f t="shared" si="38"/>
        <v>0</v>
      </c>
      <c r="J228" s="281">
        <f t="shared" si="38"/>
        <v>0</v>
      </c>
      <c r="K228" s="281">
        <f t="shared" si="38"/>
        <v>0</v>
      </c>
      <c r="L228" s="281">
        <f t="shared" si="38"/>
        <v>0</v>
      </c>
      <c r="M228" s="281">
        <f t="shared" si="38"/>
        <v>0</v>
      </c>
      <c r="N228" s="281">
        <f t="shared" si="38"/>
        <v>0</v>
      </c>
      <c r="O228" s="281">
        <f t="shared" si="38"/>
        <v>0</v>
      </c>
      <c r="P228" s="281">
        <f t="shared" si="38"/>
        <v>0</v>
      </c>
      <c r="Q228" s="281">
        <f t="shared" si="38"/>
        <v>0</v>
      </c>
      <c r="R228" s="281">
        <f t="shared" si="38"/>
        <v>0</v>
      </c>
      <c r="S228" s="281">
        <f t="shared" si="38"/>
        <v>0</v>
      </c>
      <c r="T228" s="281">
        <f t="shared" si="38"/>
        <v>0</v>
      </c>
      <c r="U228" s="281">
        <f t="shared" si="38"/>
        <v>0</v>
      </c>
      <c r="V228" s="281">
        <f t="shared" si="38"/>
        <v>0</v>
      </c>
      <c r="W228" s="281">
        <f t="shared" si="38"/>
        <v>0</v>
      </c>
      <c r="X228" s="281">
        <f t="shared" si="38"/>
        <v>0</v>
      </c>
      <c r="Y228" s="281">
        <f t="shared" si="38"/>
        <v>0</v>
      </c>
      <c r="Z228" s="281">
        <f t="shared" si="38"/>
        <v>0</v>
      </c>
      <c r="AA228" s="281">
        <f t="shared" si="38"/>
        <v>0</v>
      </c>
    </row>
    <row r="229" spans="3:27" s="116" customFormat="1" ht="4.5" customHeight="1" thickBot="1">
      <c r="C229" s="161"/>
      <c r="E229" s="161"/>
      <c r="F229" s="162"/>
      <c r="G229" s="162"/>
      <c r="H229" s="162"/>
      <c r="I229" s="162"/>
      <c r="J229" s="162"/>
      <c r="K229" s="162"/>
      <c r="L229" s="162"/>
      <c r="M229" s="162"/>
      <c r="N229" s="162"/>
      <c r="O229" s="162"/>
      <c r="P229" s="162"/>
      <c r="Q229" s="162"/>
      <c r="R229" s="162"/>
      <c r="S229" s="162"/>
      <c r="T229" s="162"/>
      <c r="U229" s="162"/>
      <c r="V229" s="162"/>
      <c r="W229" s="162"/>
      <c r="X229" s="162"/>
      <c r="Y229" s="162"/>
      <c r="Z229" s="162"/>
      <c r="AA229" s="162"/>
    </row>
    <row r="230" spans="1:27" s="5" customFormat="1" ht="21" customHeight="1" thickBot="1">
      <c r="A230" s="1165" t="s">
        <v>1034</v>
      </c>
      <c r="B230" s="1166"/>
      <c r="C230" s="1166"/>
      <c r="D230" s="1166"/>
      <c r="E230" s="1167"/>
      <c r="F230" s="280">
        <f aca="true" t="shared" si="39" ref="F230:AA230">SUM(F231)</f>
        <v>0</v>
      </c>
      <c r="G230" s="280">
        <f t="shared" si="39"/>
        <v>0</v>
      </c>
      <c r="H230" s="280">
        <f t="shared" si="39"/>
        <v>0</v>
      </c>
      <c r="I230" s="280">
        <f t="shared" si="39"/>
        <v>0</v>
      </c>
      <c r="J230" s="280">
        <f t="shared" si="39"/>
        <v>0</v>
      </c>
      <c r="K230" s="280">
        <f t="shared" si="39"/>
        <v>0</v>
      </c>
      <c r="L230" s="280">
        <f t="shared" si="39"/>
        <v>0</v>
      </c>
      <c r="M230" s="280">
        <f t="shared" si="39"/>
        <v>0</v>
      </c>
      <c r="N230" s="280">
        <f t="shared" si="39"/>
        <v>0</v>
      </c>
      <c r="O230" s="280">
        <f t="shared" si="39"/>
        <v>0</v>
      </c>
      <c r="P230" s="280">
        <f t="shared" si="39"/>
        <v>0</v>
      </c>
      <c r="Q230" s="280">
        <f t="shared" si="39"/>
        <v>0</v>
      </c>
      <c r="R230" s="280">
        <f t="shared" si="39"/>
        <v>0</v>
      </c>
      <c r="S230" s="280">
        <f t="shared" si="39"/>
        <v>0</v>
      </c>
      <c r="T230" s="280">
        <f t="shared" si="39"/>
        <v>0</v>
      </c>
      <c r="U230" s="280">
        <f t="shared" si="39"/>
        <v>0</v>
      </c>
      <c r="V230" s="280">
        <f t="shared" si="39"/>
        <v>0</v>
      </c>
      <c r="W230" s="280">
        <f t="shared" si="39"/>
        <v>0</v>
      </c>
      <c r="X230" s="280">
        <f t="shared" si="39"/>
        <v>0</v>
      </c>
      <c r="Y230" s="280">
        <f t="shared" si="39"/>
        <v>0</v>
      </c>
      <c r="Z230" s="280">
        <f t="shared" si="39"/>
        <v>0</v>
      </c>
      <c r="AA230" s="280">
        <f t="shared" si="39"/>
        <v>0</v>
      </c>
    </row>
    <row r="231" spans="1:27" s="123" customFormat="1" ht="30" customHeight="1" thickBot="1">
      <c r="A231" s="144"/>
      <c r="B231" s="128"/>
      <c r="C231" s="129"/>
      <c r="D231" s="171"/>
      <c r="E231" s="129"/>
      <c r="F231" s="130">
        <f>L231</f>
        <v>0</v>
      </c>
      <c r="G231" s="130">
        <f>M231</f>
        <v>0</v>
      </c>
      <c r="H231" s="130">
        <f>P231</f>
        <v>0</v>
      </c>
      <c r="I231" s="130">
        <v>0</v>
      </c>
      <c r="J231" s="130">
        <v>0</v>
      </c>
      <c r="K231" s="130">
        <v>0</v>
      </c>
      <c r="L231" s="130">
        <v>0</v>
      </c>
      <c r="M231" s="130">
        <v>0</v>
      </c>
      <c r="N231" s="130">
        <v>0</v>
      </c>
      <c r="O231" s="131">
        <v>0</v>
      </c>
      <c r="P231" s="130">
        <f>SUM(N231:O231)</f>
        <v>0</v>
      </c>
      <c r="Q231" s="130">
        <v>0</v>
      </c>
      <c r="R231" s="130">
        <v>0</v>
      </c>
      <c r="S231" s="130">
        <v>0</v>
      </c>
      <c r="T231" s="131">
        <v>0</v>
      </c>
      <c r="U231" s="130">
        <f>SUM(S231:T231)</f>
        <v>0</v>
      </c>
      <c r="V231" s="130">
        <v>0</v>
      </c>
      <c r="W231" s="130">
        <v>0</v>
      </c>
      <c r="X231" s="130">
        <v>0</v>
      </c>
      <c r="Y231" s="131">
        <v>0</v>
      </c>
      <c r="Z231" s="130">
        <f>SUM(X231:Y231)</f>
        <v>0</v>
      </c>
      <c r="AA231" s="132">
        <f>P231+U231+Z231</f>
        <v>0</v>
      </c>
    </row>
    <row r="232" spans="1:27" s="5" customFormat="1" ht="21" customHeight="1" thickBot="1">
      <c r="A232" s="1165" t="s">
        <v>1035</v>
      </c>
      <c r="B232" s="1166"/>
      <c r="C232" s="1166"/>
      <c r="D232" s="1166"/>
      <c r="E232" s="1167"/>
      <c r="F232" s="280">
        <f aca="true" t="shared" si="40" ref="F232:AA232">SUM(F233)</f>
        <v>0</v>
      </c>
      <c r="G232" s="280">
        <f t="shared" si="40"/>
        <v>0</v>
      </c>
      <c r="H232" s="280">
        <f t="shared" si="40"/>
        <v>0</v>
      </c>
      <c r="I232" s="280">
        <f t="shared" si="40"/>
        <v>0</v>
      </c>
      <c r="J232" s="280">
        <f t="shared" si="40"/>
        <v>0</v>
      </c>
      <c r="K232" s="280">
        <f t="shared" si="40"/>
        <v>0</v>
      </c>
      <c r="L232" s="280">
        <f t="shared" si="40"/>
        <v>0</v>
      </c>
      <c r="M232" s="280">
        <f t="shared" si="40"/>
        <v>0</v>
      </c>
      <c r="N232" s="280">
        <f t="shared" si="40"/>
        <v>0</v>
      </c>
      <c r="O232" s="280">
        <f t="shared" si="40"/>
        <v>0</v>
      </c>
      <c r="P232" s="280">
        <f t="shared" si="40"/>
        <v>0</v>
      </c>
      <c r="Q232" s="280">
        <f t="shared" si="40"/>
        <v>0</v>
      </c>
      <c r="R232" s="280">
        <f t="shared" si="40"/>
        <v>0</v>
      </c>
      <c r="S232" s="280">
        <f t="shared" si="40"/>
        <v>0</v>
      </c>
      <c r="T232" s="280">
        <f t="shared" si="40"/>
        <v>0</v>
      </c>
      <c r="U232" s="280">
        <f t="shared" si="40"/>
        <v>0</v>
      </c>
      <c r="V232" s="280">
        <f t="shared" si="40"/>
        <v>0</v>
      </c>
      <c r="W232" s="280">
        <f t="shared" si="40"/>
        <v>0</v>
      </c>
      <c r="X232" s="280">
        <f t="shared" si="40"/>
        <v>0</v>
      </c>
      <c r="Y232" s="280">
        <f t="shared" si="40"/>
        <v>0</v>
      </c>
      <c r="Z232" s="280">
        <f t="shared" si="40"/>
        <v>0</v>
      </c>
      <c r="AA232" s="280">
        <f t="shared" si="40"/>
        <v>0</v>
      </c>
    </row>
    <row r="233" spans="1:27" s="123" customFormat="1" ht="30" customHeight="1" thickBot="1">
      <c r="A233" s="144"/>
      <c r="B233" s="128"/>
      <c r="C233" s="129"/>
      <c r="D233" s="171"/>
      <c r="E233" s="129"/>
      <c r="F233" s="130">
        <f>I233+L233+Q233+V233</f>
        <v>0</v>
      </c>
      <c r="G233" s="130">
        <f>J233+M233+R233+W233</f>
        <v>0</v>
      </c>
      <c r="H233" s="130">
        <f>K233+AA233</f>
        <v>0</v>
      </c>
      <c r="I233" s="130">
        <v>0</v>
      </c>
      <c r="J233" s="130">
        <v>0</v>
      </c>
      <c r="K233" s="130">
        <v>0</v>
      </c>
      <c r="L233" s="130">
        <v>0</v>
      </c>
      <c r="M233" s="130">
        <v>0</v>
      </c>
      <c r="N233" s="130">
        <v>0</v>
      </c>
      <c r="O233" s="131">
        <v>0</v>
      </c>
      <c r="P233" s="130">
        <f>SUM(N233:O233)</f>
        <v>0</v>
      </c>
      <c r="Q233" s="130">
        <v>0</v>
      </c>
      <c r="R233" s="130">
        <v>0</v>
      </c>
      <c r="S233" s="130">
        <v>0</v>
      </c>
      <c r="T233" s="131">
        <v>0</v>
      </c>
      <c r="U233" s="130">
        <f>SUM(S233:T233)</f>
        <v>0</v>
      </c>
      <c r="V233" s="130">
        <v>0</v>
      </c>
      <c r="W233" s="130">
        <v>0</v>
      </c>
      <c r="X233" s="130">
        <v>0</v>
      </c>
      <c r="Y233" s="131">
        <v>0</v>
      </c>
      <c r="Z233" s="130">
        <f>SUM(X233:Y233)</f>
        <v>0</v>
      </c>
      <c r="AA233" s="132">
        <f>P233+U233+Z233</f>
        <v>0</v>
      </c>
    </row>
    <row r="234" spans="3:27" s="116" customFormat="1" ht="4.5" customHeight="1" thickBot="1">
      <c r="C234" s="161"/>
      <c r="E234" s="161"/>
      <c r="F234" s="162"/>
      <c r="G234" s="162"/>
      <c r="H234" s="162"/>
      <c r="I234" s="162"/>
      <c r="J234" s="162"/>
      <c r="K234" s="162"/>
      <c r="L234" s="162"/>
      <c r="M234" s="162"/>
      <c r="N234" s="162"/>
      <c r="O234" s="162"/>
      <c r="P234" s="162"/>
      <c r="Q234" s="162"/>
      <c r="R234" s="162"/>
      <c r="S234" s="162"/>
      <c r="T234" s="162"/>
      <c r="U234" s="162"/>
      <c r="V234" s="162"/>
      <c r="W234" s="162"/>
      <c r="X234" s="162"/>
      <c r="Y234" s="162"/>
      <c r="Z234" s="162"/>
      <c r="AA234" s="162"/>
    </row>
    <row r="235" spans="1:27" s="163" customFormat="1" ht="21.75" customHeight="1" thickBot="1">
      <c r="A235" s="1162" t="s">
        <v>114</v>
      </c>
      <c r="B235" s="1163"/>
      <c r="C235" s="1163"/>
      <c r="D235" s="1163"/>
      <c r="E235" s="1164"/>
      <c r="F235" s="281">
        <f aca="true" t="shared" si="41" ref="F235:AA235">F237+F239</f>
        <v>0</v>
      </c>
      <c r="G235" s="281">
        <f t="shared" si="41"/>
        <v>0</v>
      </c>
      <c r="H235" s="281">
        <f t="shared" si="41"/>
        <v>12298</v>
      </c>
      <c r="I235" s="281">
        <f t="shared" si="41"/>
        <v>0</v>
      </c>
      <c r="J235" s="281">
        <f t="shared" si="41"/>
        <v>0</v>
      </c>
      <c r="K235" s="281">
        <f t="shared" si="41"/>
        <v>12298</v>
      </c>
      <c r="L235" s="281">
        <f t="shared" si="41"/>
        <v>0</v>
      </c>
      <c r="M235" s="281">
        <f t="shared" si="41"/>
        <v>0</v>
      </c>
      <c r="N235" s="281">
        <f t="shared" si="41"/>
        <v>0</v>
      </c>
      <c r="O235" s="281">
        <f t="shared" si="41"/>
        <v>0</v>
      </c>
      <c r="P235" s="281">
        <f t="shared" si="41"/>
        <v>0</v>
      </c>
      <c r="Q235" s="281">
        <f t="shared" si="41"/>
        <v>0</v>
      </c>
      <c r="R235" s="281">
        <f t="shared" si="41"/>
        <v>0</v>
      </c>
      <c r="S235" s="281">
        <f t="shared" si="41"/>
        <v>0</v>
      </c>
      <c r="T235" s="281">
        <f t="shared" si="41"/>
        <v>0</v>
      </c>
      <c r="U235" s="281">
        <f t="shared" si="41"/>
        <v>0</v>
      </c>
      <c r="V235" s="281">
        <f t="shared" si="41"/>
        <v>0</v>
      </c>
      <c r="W235" s="281">
        <f t="shared" si="41"/>
        <v>0</v>
      </c>
      <c r="X235" s="281">
        <f t="shared" si="41"/>
        <v>0</v>
      </c>
      <c r="Y235" s="281">
        <f t="shared" si="41"/>
        <v>0</v>
      </c>
      <c r="Z235" s="281">
        <f t="shared" si="41"/>
        <v>0</v>
      </c>
      <c r="AA235" s="281">
        <f t="shared" si="41"/>
        <v>0</v>
      </c>
    </row>
    <row r="236" spans="3:27" s="116" customFormat="1" ht="4.5" customHeight="1" thickBot="1">
      <c r="C236" s="161"/>
      <c r="E236" s="161"/>
      <c r="F236" s="162"/>
      <c r="G236" s="162"/>
      <c r="H236" s="162"/>
      <c r="I236" s="162"/>
      <c r="J236" s="162"/>
      <c r="K236" s="162"/>
      <c r="L236" s="162"/>
      <c r="M236" s="162"/>
      <c r="N236" s="162"/>
      <c r="O236" s="162"/>
      <c r="P236" s="162"/>
      <c r="Q236" s="162"/>
      <c r="R236" s="162"/>
      <c r="S236" s="162"/>
      <c r="T236" s="162"/>
      <c r="U236" s="162"/>
      <c r="V236" s="162"/>
      <c r="W236" s="162"/>
      <c r="X236" s="162"/>
      <c r="Y236" s="162"/>
      <c r="Z236" s="162"/>
      <c r="AA236" s="162"/>
    </row>
    <row r="237" spans="1:27" s="5" customFormat="1" ht="21" customHeight="1" thickBot="1">
      <c r="A237" s="1165" t="s">
        <v>1034</v>
      </c>
      <c r="B237" s="1166"/>
      <c r="C237" s="1166"/>
      <c r="D237" s="1166"/>
      <c r="E237" s="1167"/>
      <c r="F237" s="280">
        <f>F238</f>
        <v>0</v>
      </c>
      <c r="G237" s="280">
        <f>G238</f>
        <v>0</v>
      </c>
      <c r="H237" s="280">
        <f>H238</f>
        <v>0</v>
      </c>
      <c r="I237" s="280">
        <f>I238</f>
        <v>0</v>
      </c>
      <c r="J237" s="280">
        <f aca="true" t="shared" si="42" ref="J237:AA237">J238</f>
        <v>0</v>
      </c>
      <c r="K237" s="280">
        <f t="shared" si="42"/>
        <v>0</v>
      </c>
      <c r="L237" s="280">
        <f t="shared" si="42"/>
        <v>0</v>
      </c>
      <c r="M237" s="280">
        <f t="shared" si="42"/>
        <v>0</v>
      </c>
      <c r="N237" s="280">
        <f t="shared" si="42"/>
        <v>0</v>
      </c>
      <c r="O237" s="280">
        <f t="shared" si="42"/>
        <v>0</v>
      </c>
      <c r="P237" s="280">
        <f t="shared" si="42"/>
        <v>0</v>
      </c>
      <c r="Q237" s="280">
        <f t="shared" si="42"/>
        <v>0</v>
      </c>
      <c r="R237" s="280">
        <f t="shared" si="42"/>
        <v>0</v>
      </c>
      <c r="S237" s="280">
        <f t="shared" si="42"/>
        <v>0</v>
      </c>
      <c r="T237" s="280">
        <f t="shared" si="42"/>
        <v>0</v>
      </c>
      <c r="U237" s="280">
        <f t="shared" si="42"/>
        <v>0</v>
      </c>
      <c r="V237" s="280">
        <f t="shared" si="42"/>
        <v>0</v>
      </c>
      <c r="W237" s="280">
        <f t="shared" si="42"/>
        <v>0</v>
      </c>
      <c r="X237" s="280">
        <f t="shared" si="42"/>
        <v>0</v>
      </c>
      <c r="Y237" s="280">
        <f t="shared" si="42"/>
        <v>0</v>
      </c>
      <c r="Z237" s="280">
        <f t="shared" si="42"/>
        <v>0</v>
      </c>
      <c r="AA237" s="280">
        <f t="shared" si="42"/>
        <v>0</v>
      </c>
    </row>
    <row r="238" spans="1:27" s="123" customFormat="1" ht="30" customHeight="1" thickBot="1">
      <c r="A238" s="176"/>
      <c r="B238" s="177"/>
      <c r="C238" s="179"/>
      <c r="D238" s="177"/>
      <c r="E238" s="179"/>
      <c r="F238" s="180">
        <f>I238+L238</f>
        <v>0</v>
      </c>
      <c r="G238" s="180">
        <f>J238+M238</f>
        <v>0</v>
      </c>
      <c r="H238" s="180">
        <f>K238+P238</f>
        <v>0</v>
      </c>
      <c r="I238" s="180">
        <v>0</v>
      </c>
      <c r="J238" s="180">
        <v>0</v>
      </c>
      <c r="K238" s="180">
        <v>0</v>
      </c>
      <c r="L238" s="180">
        <v>0</v>
      </c>
      <c r="M238" s="180">
        <v>0</v>
      </c>
      <c r="N238" s="180">
        <v>0</v>
      </c>
      <c r="O238" s="181">
        <v>0</v>
      </c>
      <c r="P238" s="180">
        <f>SUM(N238:O238)</f>
        <v>0</v>
      </c>
      <c r="Q238" s="180">
        <v>0</v>
      </c>
      <c r="R238" s="180">
        <v>0</v>
      </c>
      <c r="S238" s="180">
        <v>0</v>
      </c>
      <c r="T238" s="181">
        <v>0</v>
      </c>
      <c r="U238" s="180">
        <f>SUM(S238:T238)</f>
        <v>0</v>
      </c>
      <c r="V238" s="180">
        <v>0</v>
      </c>
      <c r="W238" s="180">
        <v>0</v>
      </c>
      <c r="X238" s="180">
        <v>0</v>
      </c>
      <c r="Y238" s="181">
        <v>0</v>
      </c>
      <c r="Z238" s="180">
        <f>SUM(X238:Y238)</f>
        <v>0</v>
      </c>
      <c r="AA238" s="182">
        <f>P238+U238+Z238</f>
        <v>0</v>
      </c>
    </row>
    <row r="239" spans="1:27" s="5" customFormat="1" ht="21" customHeight="1" thickBot="1">
      <c r="A239" s="1165" t="s">
        <v>1035</v>
      </c>
      <c r="B239" s="1166"/>
      <c r="C239" s="1166"/>
      <c r="D239" s="1166"/>
      <c r="E239" s="1167"/>
      <c r="F239" s="282">
        <f>F240</f>
        <v>0</v>
      </c>
      <c r="G239" s="282">
        <f aca="true" t="shared" si="43" ref="G239:AA239">G240</f>
        <v>0</v>
      </c>
      <c r="H239" s="282">
        <f t="shared" si="43"/>
        <v>12298</v>
      </c>
      <c r="I239" s="282">
        <f t="shared" si="43"/>
        <v>0</v>
      </c>
      <c r="J239" s="282">
        <f t="shared" si="43"/>
        <v>0</v>
      </c>
      <c r="K239" s="282">
        <f t="shared" si="43"/>
        <v>12298</v>
      </c>
      <c r="L239" s="282">
        <f t="shared" si="43"/>
        <v>0</v>
      </c>
      <c r="M239" s="282">
        <f t="shared" si="43"/>
        <v>0</v>
      </c>
      <c r="N239" s="282">
        <f t="shared" si="43"/>
        <v>0</v>
      </c>
      <c r="O239" s="282">
        <f t="shared" si="43"/>
        <v>0</v>
      </c>
      <c r="P239" s="282">
        <f t="shared" si="43"/>
        <v>0</v>
      </c>
      <c r="Q239" s="282">
        <f t="shared" si="43"/>
        <v>0</v>
      </c>
      <c r="R239" s="282">
        <f t="shared" si="43"/>
        <v>0</v>
      </c>
      <c r="S239" s="282">
        <f t="shared" si="43"/>
        <v>0</v>
      </c>
      <c r="T239" s="282">
        <f t="shared" si="43"/>
        <v>0</v>
      </c>
      <c r="U239" s="282">
        <f t="shared" si="43"/>
        <v>0</v>
      </c>
      <c r="V239" s="282">
        <f t="shared" si="43"/>
        <v>0</v>
      </c>
      <c r="W239" s="282">
        <f t="shared" si="43"/>
        <v>0</v>
      </c>
      <c r="X239" s="282">
        <f t="shared" si="43"/>
        <v>0</v>
      </c>
      <c r="Y239" s="282">
        <f t="shared" si="43"/>
        <v>0</v>
      </c>
      <c r="Z239" s="282">
        <f t="shared" si="43"/>
        <v>0</v>
      </c>
      <c r="AA239" s="282">
        <f t="shared" si="43"/>
        <v>0</v>
      </c>
    </row>
    <row r="240" spans="1:27" s="123" customFormat="1" ht="30" customHeight="1" thickBot="1">
      <c r="A240" s="175" t="s">
        <v>897</v>
      </c>
      <c r="B240" s="174" t="s">
        <v>902</v>
      </c>
      <c r="C240" s="129" t="s">
        <v>116</v>
      </c>
      <c r="D240" s="171" t="s">
        <v>1013</v>
      </c>
      <c r="E240" s="129" t="s">
        <v>1045</v>
      </c>
      <c r="F240" s="130">
        <f>I240+L240+Q240+V240</f>
        <v>0</v>
      </c>
      <c r="G240" s="130">
        <f>J240+M240+R240+W240</f>
        <v>0</v>
      </c>
      <c r="H240" s="130">
        <v>12298</v>
      </c>
      <c r="I240" s="130">
        <v>0</v>
      </c>
      <c r="J240" s="130">
        <v>0</v>
      </c>
      <c r="K240" s="130">
        <v>12298</v>
      </c>
      <c r="L240" s="130">
        <v>0</v>
      </c>
      <c r="M240" s="130">
        <v>0</v>
      </c>
      <c r="N240" s="130">
        <v>0</v>
      </c>
      <c r="O240" s="131">
        <v>0</v>
      </c>
      <c r="P240" s="130">
        <f>SUM(N240:O240)</f>
        <v>0</v>
      </c>
      <c r="Q240" s="130">
        <v>0</v>
      </c>
      <c r="R240" s="130">
        <v>0</v>
      </c>
      <c r="S240" s="130">
        <v>0</v>
      </c>
      <c r="T240" s="131">
        <v>0</v>
      </c>
      <c r="U240" s="130">
        <v>0</v>
      </c>
      <c r="V240" s="130">
        <v>0</v>
      </c>
      <c r="W240" s="130">
        <v>0</v>
      </c>
      <c r="X240" s="130">
        <v>0</v>
      </c>
      <c r="Y240" s="131">
        <v>0</v>
      </c>
      <c r="Z240" s="130">
        <f>SUM(X240:Y240)</f>
        <v>0</v>
      </c>
      <c r="AA240" s="132">
        <f>P240+U240+Z240</f>
        <v>0</v>
      </c>
    </row>
    <row r="241" spans="3:27" s="116" customFormat="1" ht="4.5" customHeight="1" thickBot="1">
      <c r="C241" s="161"/>
      <c r="E241" s="161"/>
      <c r="F241" s="162"/>
      <c r="G241" s="162"/>
      <c r="H241" s="162"/>
      <c r="I241" s="162"/>
      <c r="J241" s="162"/>
      <c r="K241" s="162"/>
      <c r="L241" s="162"/>
      <c r="M241" s="162"/>
      <c r="N241" s="162"/>
      <c r="O241" s="162"/>
      <c r="P241" s="162"/>
      <c r="Q241" s="162"/>
      <c r="R241" s="162"/>
      <c r="S241" s="162"/>
      <c r="T241" s="162"/>
      <c r="U241" s="162"/>
      <c r="V241" s="162"/>
      <c r="W241" s="162"/>
      <c r="X241" s="162"/>
      <c r="Y241" s="162"/>
      <c r="Z241" s="162"/>
      <c r="AA241" s="162"/>
    </row>
    <row r="242" spans="1:27" s="163" customFormat="1" ht="21.75" customHeight="1" thickBot="1">
      <c r="A242" s="1162" t="s">
        <v>115</v>
      </c>
      <c r="B242" s="1163"/>
      <c r="C242" s="1163"/>
      <c r="D242" s="1163"/>
      <c r="E242" s="1164"/>
      <c r="F242" s="281">
        <f aca="true" t="shared" si="44" ref="F242:AA242">F244+F246</f>
        <v>0</v>
      </c>
      <c r="G242" s="281">
        <f t="shared" si="44"/>
        <v>0</v>
      </c>
      <c r="H242" s="281">
        <f t="shared" si="44"/>
        <v>0</v>
      </c>
      <c r="I242" s="281">
        <f t="shared" si="44"/>
        <v>0</v>
      </c>
      <c r="J242" s="281">
        <f t="shared" si="44"/>
        <v>0</v>
      </c>
      <c r="K242" s="281">
        <f t="shared" si="44"/>
        <v>0</v>
      </c>
      <c r="L242" s="281">
        <f t="shared" si="44"/>
        <v>0</v>
      </c>
      <c r="M242" s="281">
        <f t="shared" si="44"/>
        <v>0</v>
      </c>
      <c r="N242" s="281">
        <f t="shared" si="44"/>
        <v>0</v>
      </c>
      <c r="O242" s="281">
        <f t="shared" si="44"/>
        <v>0</v>
      </c>
      <c r="P242" s="281">
        <f t="shared" si="44"/>
        <v>0</v>
      </c>
      <c r="Q242" s="281">
        <f t="shared" si="44"/>
        <v>0</v>
      </c>
      <c r="R242" s="281">
        <f t="shared" si="44"/>
        <v>0</v>
      </c>
      <c r="S242" s="281">
        <f t="shared" si="44"/>
        <v>0</v>
      </c>
      <c r="T242" s="281">
        <f t="shared" si="44"/>
        <v>0</v>
      </c>
      <c r="U242" s="281">
        <f t="shared" si="44"/>
        <v>0</v>
      </c>
      <c r="V242" s="281">
        <f t="shared" si="44"/>
        <v>0</v>
      </c>
      <c r="W242" s="281">
        <f t="shared" si="44"/>
        <v>0</v>
      </c>
      <c r="X242" s="281">
        <f t="shared" si="44"/>
        <v>0</v>
      </c>
      <c r="Y242" s="281">
        <f t="shared" si="44"/>
        <v>0</v>
      </c>
      <c r="Z242" s="281">
        <f t="shared" si="44"/>
        <v>0</v>
      </c>
      <c r="AA242" s="281">
        <f t="shared" si="44"/>
        <v>0</v>
      </c>
    </row>
    <row r="243" spans="3:27" s="116" customFormat="1" ht="4.5" customHeight="1" thickBot="1">
      <c r="C243" s="161"/>
      <c r="E243" s="161"/>
      <c r="F243" s="162"/>
      <c r="G243" s="162"/>
      <c r="H243" s="162"/>
      <c r="I243" s="162"/>
      <c r="J243" s="162"/>
      <c r="K243" s="162"/>
      <c r="L243" s="162"/>
      <c r="M243" s="162"/>
      <c r="N243" s="162"/>
      <c r="O243" s="162"/>
      <c r="P243" s="162"/>
      <c r="Q243" s="162"/>
      <c r="R243" s="162"/>
      <c r="S243" s="162"/>
      <c r="T243" s="162"/>
      <c r="U243" s="162"/>
      <c r="V243" s="162"/>
      <c r="W243" s="162"/>
      <c r="X243" s="162"/>
      <c r="Y243" s="162"/>
      <c r="Z243" s="162"/>
      <c r="AA243" s="162"/>
    </row>
    <row r="244" spans="1:27" s="5" customFormat="1" ht="21" customHeight="1" thickBot="1">
      <c r="A244" s="1165" t="s">
        <v>1034</v>
      </c>
      <c r="B244" s="1166"/>
      <c r="C244" s="1166"/>
      <c r="D244" s="1166"/>
      <c r="E244" s="1167"/>
      <c r="F244" s="280">
        <f aca="true" t="shared" si="45" ref="F244:AA244">SUM(F245:F245)</f>
        <v>0</v>
      </c>
      <c r="G244" s="280">
        <f t="shared" si="45"/>
        <v>0</v>
      </c>
      <c r="H244" s="280">
        <f t="shared" si="45"/>
        <v>0</v>
      </c>
      <c r="I244" s="280">
        <f t="shared" si="45"/>
        <v>0</v>
      </c>
      <c r="J244" s="280">
        <f t="shared" si="45"/>
        <v>0</v>
      </c>
      <c r="K244" s="280">
        <f t="shared" si="45"/>
        <v>0</v>
      </c>
      <c r="L244" s="280">
        <f t="shared" si="45"/>
        <v>0</v>
      </c>
      <c r="M244" s="280">
        <f t="shared" si="45"/>
        <v>0</v>
      </c>
      <c r="N244" s="280">
        <f t="shared" si="45"/>
        <v>0</v>
      </c>
      <c r="O244" s="280">
        <f t="shared" si="45"/>
        <v>0</v>
      </c>
      <c r="P244" s="280">
        <f t="shared" si="45"/>
        <v>0</v>
      </c>
      <c r="Q244" s="280">
        <f t="shared" si="45"/>
        <v>0</v>
      </c>
      <c r="R244" s="280">
        <f t="shared" si="45"/>
        <v>0</v>
      </c>
      <c r="S244" s="280">
        <f t="shared" si="45"/>
        <v>0</v>
      </c>
      <c r="T244" s="280">
        <f t="shared" si="45"/>
        <v>0</v>
      </c>
      <c r="U244" s="280">
        <f t="shared" si="45"/>
        <v>0</v>
      </c>
      <c r="V244" s="280">
        <f t="shared" si="45"/>
        <v>0</v>
      </c>
      <c r="W244" s="280">
        <f t="shared" si="45"/>
        <v>0</v>
      </c>
      <c r="X244" s="280">
        <f t="shared" si="45"/>
        <v>0</v>
      </c>
      <c r="Y244" s="280">
        <f t="shared" si="45"/>
        <v>0</v>
      </c>
      <c r="Z244" s="280">
        <f t="shared" si="45"/>
        <v>0</v>
      </c>
      <c r="AA244" s="280">
        <f t="shared" si="45"/>
        <v>0</v>
      </c>
    </row>
    <row r="245" spans="1:27" s="123" customFormat="1" ht="30" customHeight="1" thickBot="1">
      <c r="A245" s="639" t="s">
        <v>31</v>
      </c>
      <c r="B245" s="133" t="s">
        <v>382</v>
      </c>
      <c r="C245" s="136" t="s">
        <v>116</v>
      </c>
      <c r="D245" s="177" t="s">
        <v>355</v>
      </c>
      <c r="E245" s="138" t="s">
        <v>1006</v>
      </c>
      <c r="F245" s="140">
        <f>L245</f>
        <v>0</v>
      </c>
      <c r="G245" s="140">
        <f>M245</f>
        <v>0</v>
      </c>
      <c r="H245" s="140">
        <f>P245</f>
        <v>0</v>
      </c>
      <c r="I245" s="140">
        <v>0</v>
      </c>
      <c r="J245" s="140">
        <v>0</v>
      </c>
      <c r="K245" s="140">
        <v>0</v>
      </c>
      <c r="L245" s="140">
        <v>0</v>
      </c>
      <c r="M245" s="140">
        <v>0</v>
      </c>
      <c r="N245" s="140">
        <v>0</v>
      </c>
      <c r="O245" s="141">
        <v>0</v>
      </c>
      <c r="P245" s="140">
        <f>SUM(N245:O245)</f>
        <v>0</v>
      </c>
      <c r="Q245" s="140">
        <v>0</v>
      </c>
      <c r="R245" s="140">
        <v>0</v>
      </c>
      <c r="S245" s="140">
        <v>0</v>
      </c>
      <c r="T245" s="141">
        <v>0</v>
      </c>
      <c r="U245" s="140">
        <f>SUM(S245:T245)</f>
        <v>0</v>
      </c>
      <c r="V245" s="140">
        <v>0</v>
      </c>
      <c r="W245" s="140">
        <v>0</v>
      </c>
      <c r="X245" s="140">
        <v>0</v>
      </c>
      <c r="Y245" s="141">
        <v>0</v>
      </c>
      <c r="Z245" s="140">
        <f>SUM(X245:Y245)</f>
        <v>0</v>
      </c>
      <c r="AA245" s="127">
        <f>P245+U245+Z245</f>
        <v>0</v>
      </c>
    </row>
    <row r="246" spans="1:27" s="5" customFormat="1" ht="21" customHeight="1" thickBot="1">
      <c r="A246" s="1165" t="s">
        <v>1035</v>
      </c>
      <c r="B246" s="1166"/>
      <c r="C246" s="1166"/>
      <c r="D246" s="1166"/>
      <c r="E246" s="1167"/>
      <c r="F246" s="280">
        <f>SUM(F247:F251)</f>
        <v>0</v>
      </c>
      <c r="G246" s="280">
        <f aca="true" t="shared" si="46" ref="G246:AA246">SUM(G247:G251)</f>
        <v>0</v>
      </c>
      <c r="H246" s="280">
        <f t="shared" si="46"/>
        <v>0</v>
      </c>
      <c r="I246" s="280">
        <f t="shared" si="46"/>
        <v>0</v>
      </c>
      <c r="J246" s="280">
        <f t="shared" si="46"/>
        <v>0</v>
      </c>
      <c r="K246" s="280">
        <f t="shared" si="46"/>
        <v>0</v>
      </c>
      <c r="L246" s="280">
        <f t="shared" si="46"/>
        <v>0</v>
      </c>
      <c r="M246" s="280">
        <f t="shared" si="46"/>
        <v>0</v>
      </c>
      <c r="N246" s="280">
        <f t="shared" si="46"/>
        <v>0</v>
      </c>
      <c r="O246" s="280">
        <f t="shared" si="46"/>
        <v>0</v>
      </c>
      <c r="P246" s="280">
        <f t="shared" si="46"/>
        <v>0</v>
      </c>
      <c r="Q246" s="280">
        <f t="shared" si="46"/>
        <v>0</v>
      </c>
      <c r="R246" s="280">
        <f t="shared" si="46"/>
        <v>0</v>
      </c>
      <c r="S246" s="280">
        <f t="shared" si="46"/>
        <v>0</v>
      </c>
      <c r="T246" s="280">
        <f t="shared" si="46"/>
        <v>0</v>
      </c>
      <c r="U246" s="280">
        <f t="shared" si="46"/>
        <v>0</v>
      </c>
      <c r="V246" s="280">
        <f t="shared" si="46"/>
        <v>0</v>
      </c>
      <c r="W246" s="280">
        <f t="shared" si="46"/>
        <v>0</v>
      </c>
      <c r="X246" s="280">
        <f t="shared" si="46"/>
        <v>0</v>
      </c>
      <c r="Y246" s="280">
        <f t="shared" si="46"/>
        <v>0</v>
      </c>
      <c r="Z246" s="280">
        <f t="shared" si="46"/>
        <v>0</v>
      </c>
      <c r="AA246" s="280">
        <f t="shared" si="46"/>
        <v>0</v>
      </c>
    </row>
    <row r="247" spans="1:27" s="123" customFormat="1" ht="30" customHeight="1">
      <c r="A247" s="640" t="s">
        <v>31</v>
      </c>
      <c r="B247" s="177"/>
      <c r="C247" s="179"/>
      <c r="D247" s="177"/>
      <c r="E247" s="179"/>
      <c r="F247" s="120">
        <f aca="true" t="shared" si="47" ref="F247:G249">I247+L247+Q247+V247</f>
        <v>0</v>
      </c>
      <c r="G247" s="120">
        <f t="shared" si="47"/>
        <v>0</v>
      </c>
      <c r="H247" s="120">
        <f>K247+AA247</f>
        <v>0</v>
      </c>
      <c r="I247" s="120">
        <v>0</v>
      </c>
      <c r="J247" s="120">
        <v>0</v>
      </c>
      <c r="K247" s="120">
        <v>0</v>
      </c>
      <c r="L247" s="120">
        <v>0</v>
      </c>
      <c r="M247" s="120">
        <v>0</v>
      </c>
      <c r="N247" s="120">
        <v>0</v>
      </c>
      <c r="O247" s="121">
        <v>0</v>
      </c>
      <c r="P247" s="120">
        <f>SUM(N247:O247)</f>
        <v>0</v>
      </c>
      <c r="Q247" s="120">
        <v>0</v>
      </c>
      <c r="R247" s="120">
        <v>0</v>
      </c>
      <c r="S247" s="120">
        <v>0</v>
      </c>
      <c r="T247" s="121">
        <v>0</v>
      </c>
      <c r="U247" s="140">
        <f>SUM(S247:T247)</f>
        <v>0</v>
      </c>
      <c r="V247" s="140">
        <v>0</v>
      </c>
      <c r="W247" s="140">
        <v>0</v>
      </c>
      <c r="X247" s="140">
        <v>0</v>
      </c>
      <c r="Y247" s="141">
        <v>0</v>
      </c>
      <c r="Z247" s="140">
        <f>SUM(X247:Y247)</f>
        <v>0</v>
      </c>
      <c r="AA247" s="127">
        <f>P247+U247+Z247</f>
        <v>0</v>
      </c>
    </row>
    <row r="248" spans="1:27" s="123" customFormat="1" ht="30" customHeight="1">
      <c r="A248" s="640" t="s">
        <v>31</v>
      </c>
      <c r="B248" s="177"/>
      <c r="C248" s="179"/>
      <c r="D248" s="134"/>
      <c r="E248" s="179"/>
      <c r="F248" s="120">
        <f t="shared" si="47"/>
        <v>0</v>
      </c>
      <c r="G248" s="120">
        <f t="shared" si="47"/>
        <v>0</v>
      </c>
      <c r="H248" s="120">
        <f>AA248</f>
        <v>0</v>
      </c>
      <c r="I248" s="120">
        <v>0</v>
      </c>
      <c r="J248" s="120">
        <v>0</v>
      </c>
      <c r="K248" s="120">
        <v>0</v>
      </c>
      <c r="L248" s="120">
        <v>0</v>
      </c>
      <c r="M248" s="120">
        <v>0</v>
      </c>
      <c r="N248" s="120">
        <v>0</v>
      </c>
      <c r="O248" s="121">
        <v>0</v>
      </c>
      <c r="P248" s="120">
        <f>SUM(N248:O248)</f>
        <v>0</v>
      </c>
      <c r="Q248" s="120">
        <v>0</v>
      </c>
      <c r="R248" s="120">
        <v>0</v>
      </c>
      <c r="S248" s="120">
        <v>0</v>
      </c>
      <c r="T248" s="121">
        <v>0</v>
      </c>
      <c r="U248" s="120">
        <f>SUM(S248:T248)</f>
        <v>0</v>
      </c>
      <c r="V248" s="120">
        <v>0</v>
      </c>
      <c r="W248" s="120">
        <v>0</v>
      </c>
      <c r="X248" s="120">
        <v>0</v>
      </c>
      <c r="Y248" s="121">
        <v>0</v>
      </c>
      <c r="Z248" s="120">
        <f>SUM(X248:Y248)</f>
        <v>0</v>
      </c>
      <c r="AA248" s="124">
        <f>P248+U248+Z248</f>
        <v>0</v>
      </c>
    </row>
    <row r="249" spans="1:27" s="123" customFormat="1" ht="30" customHeight="1">
      <c r="A249" s="176"/>
      <c r="B249" s="177"/>
      <c r="C249" s="179"/>
      <c r="D249" s="134"/>
      <c r="E249" s="179"/>
      <c r="F249" s="120">
        <f t="shared" si="47"/>
        <v>0</v>
      </c>
      <c r="G249" s="120">
        <f t="shared" si="47"/>
        <v>0</v>
      </c>
      <c r="H249" s="120">
        <f>AA249</f>
        <v>0</v>
      </c>
      <c r="I249" s="120">
        <v>0</v>
      </c>
      <c r="J249" s="120">
        <v>0</v>
      </c>
      <c r="K249" s="120">
        <v>0</v>
      </c>
      <c r="L249" s="120">
        <v>0</v>
      </c>
      <c r="M249" s="120">
        <v>0</v>
      </c>
      <c r="N249" s="120">
        <v>0</v>
      </c>
      <c r="O249" s="121">
        <v>0</v>
      </c>
      <c r="P249" s="120">
        <f>SUM(N249:O249)</f>
        <v>0</v>
      </c>
      <c r="Q249" s="120">
        <v>0</v>
      </c>
      <c r="R249" s="120">
        <v>0</v>
      </c>
      <c r="S249" s="120">
        <v>0</v>
      </c>
      <c r="T249" s="121">
        <v>0</v>
      </c>
      <c r="U249" s="120">
        <f>SUM(S249:T249)</f>
        <v>0</v>
      </c>
      <c r="V249" s="120">
        <v>0</v>
      </c>
      <c r="W249" s="120">
        <v>0</v>
      </c>
      <c r="X249" s="120">
        <v>0</v>
      </c>
      <c r="Y249" s="121">
        <v>0</v>
      </c>
      <c r="Z249" s="120">
        <f>SUM(X249:Y249)</f>
        <v>0</v>
      </c>
      <c r="AA249" s="124">
        <f>P249+U249+Z249</f>
        <v>0</v>
      </c>
    </row>
    <row r="250" spans="1:27" s="123" customFormat="1" ht="30" customHeight="1">
      <c r="A250" s="122"/>
      <c r="B250" s="183"/>
      <c r="C250" s="126"/>
      <c r="D250" s="134"/>
      <c r="E250" s="126"/>
      <c r="F250" s="120">
        <f>I250+L250+Q250+V250</f>
        <v>0</v>
      </c>
      <c r="G250" s="120">
        <f>J250+M250+R250+W250</f>
        <v>0</v>
      </c>
      <c r="H250" s="120">
        <f>AA250</f>
        <v>0</v>
      </c>
      <c r="I250" s="120">
        <v>0</v>
      </c>
      <c r="J250" s="120">
        <v>0</v>
      </c>
      <c r="K250" s="120">
        <v>0</v>
      </c>
      <c r="L250" s="120">
        <v>0</v>
      </c>
      <c r="M250" s="120">
        <v>0</v>
      </c>
      <c r="N250" s="120">
        <v>0</v>
      </c>
      <c r="O250" s="121">
        <v>0</v>
      </c>
      <c r="P250" s="120">
        <f>SUM(N250:O250)</f>
        <v>0</v>
      </c>
      <c r="Q250" s="120">
        <v>0</v>
      </c>
      <c r="R250" s="120">
        <v>0</v>
      </c>
      <c r="S250" s="120">
        <v>0</v>
      </c>
      <c r="T250" s="121">
        <v>0</v>
      </c>
      <c r="U250" s="120">
        <f>SUM(S250:T250)</f>
        <v>0</v>
      </c>
      <c r="V250" s="120">
        <v>0</v>
      </c>
      <c r="W250" s="120">
        <v>0</v>
      </c>
      <c r="X250" s="120">
        <v>0</v>
      </c>
      <c r="Y250" s="121">
        <v>0</v>
      </c>
      <c r="Z250" s="120">
        <f>SUM(X250:Y250)</f>
        <v>0</v>
      </c>
      <c r="AA250" s="124">
        <f>P250+U250+Z250</f>
        <v>0</v>
      </c>
    </row>
    <row r="251" spans="1:27" s="123" customFormat="1" ht="30" customHeight="1" thickBot="1">
      <c r="A251" s="139"/>
      <c r="B251" s="135"/>
      <c r="C251" s="137"/>
      <c r="D251" s="135"/>
      <c r="E251" s="137"/>
      <c r="F251" s="125">
        <f>I251+L251+Q251+V251</f>
        <v>0</v>
      </c>
      <c r="G251" s="125">
        <f>J251+M251+R251+W251</f>
        <v>0</v>
      </c>
      <c r="H251" s="125">
        <f>AA251</f>
        <v>0</v>
      </c>
      <c r="I251" s="125">
        <v>0</v>
      </c>
      <c r="J251" s="125">
        <v>0</v>
      </c>
      <c r="K251" s="125">
        <v>0</v>
      </c>
      <c r="L251" s="125">
        <v>0</v>
      </c>
      <c r="M251" s="125">
        <v>0</v>
      </c>
      <c r="N251" s="125">
        <v>0</v>
      </c>
      <c r="O251" s="142">
        <v>0</v>
      </c>
      <c r="P251" s="125">
        <f>SUM(N251:O251)</f>
        <v>0</v>
      </c>
      <c r="Q251" s="125">
        <v>0</v>
      </c>
      <c r="R251" s="125">
        <v>0</v>
      </c>
      <c r="S251" s="125">
        <v>0</v>
      </c>
      <c r="T251" s="142">
        <v>0</v>
      </c>
      <c r="U251" s="125">
        <f>SUM(S251:T251)</f>
        <v>0</v>
      </c>
      <c r="V251" s="125">
        <v>0</v>
      </c>
      <c r="W251" s="125">
        <v>0</v>
      </c>
      <c r="X251" s="125">
        <v>0</v>
      </c>
      <c r="Y251" s="142">
        <v>0</v>
      </c>
      <c r="Z251" s="125">
        <f>SUM(X251:Y251)</f>
        <v>0</v>
      </c>
      <c r="AA251" s="143">
        <f>P251+U251+Z251</f>
        <v>0</v>
      </c>
    </row>
    <row r="252" spans="1:26" s="123" customFormat="1" ht="12.75" customHeight="1">
      <c r="A252" s="115"/>
      <c r="B252" s="115"/>
      <c r="C252" s="117"/>
      <c r="D252" s="117"/>
      <c r="E252" s="118"/>
      <c r="F252" s="119"/>
      <c r="G252" s="119"/>
      <c r="H252" s="119"/>
      <c r="I252" s="119"/>
      <c r="J252" s="119"/>
      <c r="K252" s="119"/>
      <c r="L252" s="119"/>
      <c r="M252" s="119"/>
      <c r="N252" s="119"/>
      <c r="O252" s="119"/>
      <c r="P252" s="119"/>
      <c r="Q252" s="119"/>
      <c r="R252" s="119"/>
      <c r="S252" s="119"/>
      <c r="T252" s="119"/>
      <c r="U252" s="119"/>
      <c r="V252" s="119"/>
      <c r="W252" s="119"/>
      <c r="X252" s="119"/>
      <c r="Y252" s="119"/>
      <c r="Z252" s="119"/>
    </row>
    <row r="253" spans="1:27" s="165" customFormat="1" ht="15" customHeight="1">
      <c r="A253" s="164" t="s">
        <v>646</v>
      </c>
      <c r="B253" s="1177" t="s">
        <v>10</v>
      </c>
      <c r="C253" s="1177"/>
      <c r="D253" s="1177"/>
      <c r="E253" s="1177"/>
      <c r="F253" s="1177"/>
      <c r="G253" s="1177"/>
      <c r="H253" s="1177"/>
      <c r="I253" s="1177"/>
      <c r="J253" s="1177"/>
      <c r="K253" s="1177"/>
      <c r="L253" s="1177"/>
      <c r="M253" s="1177"/>
      <c r="N253" s="1177"/>
      <c r="O253" s="1177"/>
      <c r="P253" s="1177"/>
      <c r="Q253" s="1177"/>
      <c r="R253" s="1177"/>
      <c r="S253" s="1177"/>
      <c r="T253" s="1177"/>
      <c r="U253" s="1177"/>
      <c r="V253" s="1177"/>
      <c r="W253" s="1177"/>
      <c r="X253" s="1177"/>
      <c r="Y253" s="1177"/>
      <c r="Z253" s="1177"/>
      <c r="AA253" s="1177"/>
    </row>
    <row r="254" spans="1:26" s="166" customFormat="1" ht="12.75" customHeight="1">
      <c r="A254" s="147"/>
      <c r="B254" s="145"/>
      <c r="C254" s="147"/>
      <c r="D254" s="147"/>
      <c r="E254" s="147"/>
      <c r="F254" s="148"/>
      <c r="G254" s="148"/>
      <c r="H254" s="149"/>
      <c r="I254" s="149"/>
      <c r="J254" s="149"/>
      <c r="K254" s="149"/>
      <c r="L254" s="149"/>
      <c r="M254" s="149"/>
      <c r="N254" s="149"/>
      <c r="O254" s="149"/>
      <c r="P254" s="149"/>
      <c r="Q254" s="149"/>
      <c r="R254" s="149"/>
      <c r="S254" s="149"/>
      <c r="T254" s="149"/>
      <c r="U254" s="149"/>
      <c r="V254" s="149"/>
      <c r="W254" s="149"/>
      <c r="X254" s="149"/>
      <c r="Y254" s="149"/>
      <c r="Z254" s="149"/>
    </row>
    <row r="255" spans="1:27" s="165" customFormat="1" ht="15" customHeight="1">
      <c r="A255" s="167"/>
      <c r="B255" s="1177" t="s">
        <v>1040</v>
      </c>
      <c r="C255" s="1177"/>
      <c r="D255" s="1177"/>
      <c r="E255" s="1177"/>
      <c r="F255" s="1177"/>
      <c r="G255" s="1177"/>
      <c r="H255" s="1177"/>
      <c r="I255" s="1177"/>
      <c r="J255" s="1177"/>
      <c r="K255" s="1177"/>
      <c r="L255" s="1177"/>
      <c r="M255" s="1177"/>
      <c r="N255" s="1177"/>
      <c r="O255" s="1177"/>
      <c r="P255" s="1177"/>
      <c r="Q255" s="1177"/>
      <c r="R255" s="1177"/>
      <c r="S255" s="1177"/>
      <c r="T255" s="1177"/>
      <c r="U255" s="1177"/>
      <c r="V255" s="1177"/>
      <c r="W255" s="1177"/>
      <c r="X255" s="1177"/>
      <c r="Y255" s="1177"/>
      <c r="Z255" s="1177"/>
      <c r="AA255" s="1177"/>
    </row>
    <row r="256" spans="1:26" s="166" customFormat="1" ht="12.75" customHeight="1">
      <c r="A256" s="147"/>
      <c r="B256" s="145"/>
      <c r="C256" s="147"/>
      <c r="D256" s="147"/>
      <c r="E256" s="147"/>
      <c r="F256" s="148"/>
      <c r="G256" s="148"/>
      <c r="H256" s="149"/>
      <c r="I256" s="149"/>
      <c r="J256" s="149"/>
      <c r="K256" s="149"/>
      <c r="L256" s="149"/>
      <c r="M256" s="149"/>
      <c r="N256" s="149"/>
      <c r="O256" s="149"/>
      <c r="P256" s="149"/>
      <c r="Q256" s="149"/>
      <c r="R256" s="149"/>
      <c r="S256" s="149"/>
      <c r="T256" s="149"/>
      <c r="U256" s="149"/>
      <c r="V256" s="149"/>
      <c r="W256" s="149"/>
      <c r="X256" s="149"/>
      <c r="Y256" s="149"/>
      <c r="Z256" s="149"/>
    </row>
    <row r="257" spans="1:27" s="165" customFormat="1" ht="15" customHeight="1">
      <c r="A257" s="146" t="s">
        <v>11</v>
      </c>
      <c r="B257" s="1179" t="s">
        <v>335</v>
      </c>
      <c r="C257" s="1179"/>
      <c r="D257" s="1179"/>
      <c r="E257" s="1179"/>
      <c r="F257" s="1179"/>
      <c r="G257" s="1179"/>
      <c r="H257" s="1179"/>
      <c r="I257" s="1179"/>
      <c r="J257" s="1179"/>
      <c r="K257" s="1179"/>
      <c r="L257" s="1179"/>
      <c r="M257" s="1179"/>
      <c r="N257" s="1179"/>
      <c r="O257" s="1179"/>
      <c r="P257" s="1179"/>
      <c r="Q257" s="1179"/>
      <c r="R257" s="1179"/>
      <c r="S257" s="1179"/>
      <c r="T257" s="1179"/>
      <c r="U257" s="1179"/>
      <c r="V257" s="1179"/>
      <c r="W257" s="1179"/>
      <c r="X257" s="1179"/>
      <c r="Y257" s="1179"/>
      <c r="Z257" s="1179"/>
      <c r="AA257" s="1179"/>
    </row>
  </sheetData>
  <sheetProtection/>
  <mergeCells count="235">
    <mergeCell ref="A246:E246"/>
    <mergeCell ref="B253:AA253"/>
    <mergeCell ref="B255:AA255"/>
    <mergeCell ref="B257:AA257"/>
    <mergeCell ref="A232:E232"/>
    <mergeCell ref="A235:E235"/>
    <mergeCell ref="A237:E237"/>
    <mergeCell ref="A239:E239"/>
    <mergeCell ref="A242:E242"/>
    <mergeCell ref="A244:E244"/>
    <mergeCell ref="X224:X225"/>
    <mergeCell ref="Y224:Y225"/>
    <mergeCell ref="Z224:Z225"/>
    <mergeCell ref="A226:E226"/>
    <mergeCell ref="A228:E228"/>
    <mergeCell ref="A230:E230"/>
    <mergeCell ref="P224:P225"/>
    <mergeCell ref="Q224:R224"/>
    <mergeCell ref="S224:S225"/>
    <mergeCell ref="T224:T225"/>
    <mergeCell ref="U224:U225"/>
    <mergeCell ref="V224:W224"/>
    <mergeCell ref="Q223:U223"/>
    <mergeCell ref="V223:Z223"/>
    <mergeCell ref="AA223:AA225"/>
    <mergeCell ref="F224:G224"/>
    <mergeCell ref="H224:H225"/>
    <mergeCell ref="I224:J224"/>
    <mergeCell ref="K224:K225"/>
    <mergeCell ref="L224:M224"/>
    <mergeCell ref="N224:N225"/>
    <mergeCell ref="O224:O225"/>
    <mergeCell ref="A219:AA219"/>
    <mergeCell ref="X222:AA222"/>
    <mergeCell ref="A223:A225"/>
    <mergeCell ref="B223:B225"/>
    <mergeCell ref="C223:C225"/>
    <mergeCell ref="D223:D225"/>
    <mergeCell ref="E223:E225"/>
    <mergeCell ref="F223:H223"/>
    <mergeCell ref="I223:K223"/>
    <mergeCell ref="L223:P223"/>
    <mergeCell ref="A164:E164"/>
    <mergeCell ref="A167:E167"/>
    <mergeCell ref="A169:E169"/>
    <mergeCell ref="A171:E171"/>
    <mergeCell ref="B174:AA174"/>
    <mergeCell ref="B176:AA176"/>
    <mergeCell ref="A151:E151"/>
    <mergeCell ref="A153:E153"/>
    <mergeCell ref="A155:E155"/>
    <mergeCell ref="A157:E157"/>
    <mergeCell ref="A160:E160"/>
    <mergeCell ref="A162:E162"/>
    <mergeCell ref="T149:T150"/>
    <mergeCell ref="U149:U150"/>
    <mergeCell ref="V149:W149"/>
    <mergeCell ref="X149:X150"/>
    <mergeCell ref="Y149:Y150"/>
    <mergeCell ref="Z149:Z150"/>
    <mergeCell ref="L149:M149"/>
    <mergeCell ref="N149:N150"/>
    <mergeCell ref="O149:O150"/>
    <mergeCell ref="P149:P150"/>
    <mergeCell ref="Q149:R149"/>
    <mergeCell ref="S149:S150"/>
    <mergeCell ref="F148:H148"/>
    <mergeCell ref="I148:K148"/>
    <mergeCell ref="L148:P148"/>
    <mergeCell ref="Q148:U148"/>
    <mergeCell ref="V148:Z148"/>
    <mergeCell ref="AA148:AA150"/>
    <mergeCell ref="F149:G149"/>
    <mergeCell ref="H149:H150"/>
    <mergeCell ref="I149:J149"/>
    <mergeCell ref="K149:K150"/>
    <mergeCell ref="A98:E98"/>
    <mergeCell ref="B101:AA101"/>
    <mergeCell ref="B103:AA103"/>
    <mergeCell ref="A144:AA144"/>
    <mergeCell ref="X147:AA147"/>
    <mergeCell ref="A148:A150"/>
    <mergeCell ref="B148:B150"/>
    <mergeCell ref="C148:C150"/>
    <mergeCell ref="D148:D150"/>
    <mergeCell ref="E148:E150"/>
    <mergeCell ref="S96:S97"/>
    <mergeCell ref="T96:T97"/>
    <mergeCell ref="V96:V97"/>
    <mergeCell ref="W96:W97"/>
    <mergeCell ref="X96:X97"/>
    <mergeCell ref="Y96:Y97"/>
    <mergeCell ref="L96:L97"/>
    <mergeCell ref="M96:M97"/>
    <mergeCell ref="N96:N97"/>
    <mergeCell ref="O96:O97"/>
    <mergeCell ref="Q96:Q97"/>
    <mergeCell ref="R96:R97"/>
    <mergeCell ref="F96:F97"/>
    <mergeCell ref="G96:G97"/>
    <mergeCell ref="H96:H97"/>
    <mergeCell ref="I96:I97"/>
    <mergeCell ref="J96:J97"/>
    <mergeCell ref="K96:K97"/>
    <mergeCell ref="A93:E93"/>
    <mergeCell ref="A95:E95"/>
    <mergeCell ref="A96:A97"/>
    <mergeCell ref="B96:B97"/>
    <mergeCell ref="C96:C97"/>
    <mergeCell ref="D96:D97"/>
    <mergeCell ref="E96:E97"/>
    <mergeCell ref="S91:S92"/>
    <mergeCell ref="T91:T92"/>
    <mergeCell ref="V91:V92"/>
    <mergeCell ref="W91:W92"/>
    <mergeCell ref="X91:X92"/>
    <mergeCell ref="Y91:Y92"/>
    <mergeCell ref="L91:L92"/>
    <mergeCell ref="M91:M92"/>
    <mergeCell ref="N91:N92"/>
    <mergeCell ref="O91:O92"/>
    <mergeCell ref="Q91:Q92"/>
    <mergeCell ref="R91:R92"/>
    <mergeCell ref="F91:F92"/>
    <mergeCell ref="G91:G92"/>
    <mergeCell ref="H91:H92"/>
    <mergeCell ref="I91:I92"/>
    <mergeCell ref="J91:J92"/>
    <mergeCell ref="K91:K92"/>
    <mergeCell ref="A90:E90"/>
    <mergeCell ref="A91:A92"/>
    <mergeCell ref="B91:B92"/>
    <mergeCell ref="C91:C92"/>
    <mergeCell ref="D91:D92"/>
    <mergeCell ref="E91:E92"/>
    <mergeCell ref="A77:E77"/>
    <mergeCell ref="A79:E79"/>
    <mergeCell ref="A81:E81"/>
    <mergeCell ref="A83:E83"/>
    <mergeCell ref="A86:E86"/>
    <mergeCell ref="A88:E88"/>
    <mergeCell ref="T75:T76"/>
    <mergeCell ref="U75:U76"/>
    <mergeCell ref="V75:W75"/>
    <mergeCell ref="X75:X76"/>
    <mergeCell ref="Y75:Y76"/>
    <mergeCell ref="Z75:Z76"/>
    <mergeCell ref="L75:M75"/>
    <mergeCell ref="N75:N76"/>
    <mergeCell ref="O75:O76"/>
    <mergeCell ref="P75:P76"/>
    <mergeCell ref="Q75:R75"/>
    <mergeCell ref="S75:S76"/>
    <mergeCell ref="F74:H74"/>
    <mergeCell ref="I74:K74"/>
    <mergeCell ref="L74:P74"/>
    <mergeCell ref="Q74:U74"/>
    <mergeCell ref="V74:Z74"/>
    <mergeCell ref="AA74:AA76"/>
    <mergeCell ref="F75:G75"/>
    <mergeCell ref="H75:H76"/>
    <mergeCell ref="I75:J75"/>
    <mergeCell ref="K75:K76"/>
    <mergeCell ref="B36:AA36"/>
    <mergeCell ref="B38:AA38"/>
    <mergeCell ref="B40:T40"/>
    <mergeCell ref="A70:AA70"/>
    <mergeCell ref="X73:AA73"/>
    <mergeCell ref="A74:A76"/>
    <mergeCell ref="B74:B76"/>
    <mergeCell ref="C74:C76"/>
    <mergeCell ref="D74:D76"/>
    <mergeCell ref="E74:E76"/>
    <mergeCell ref="T30:T31"/>
    <mergeCell ref="V30:V31"/>
    <mergeCell ref="W30:W31"/>
    <mergeCell ref="X30:X31"/>
    <mergeCell ref="Y30:Y31"/>
    <mergeCell ref="A32:E32"/>
    <mergeCell ref="M30:M31"/>
    <mergeCell ref="N30:N31"/>
    <mergeCell ref="O30:O31"/>
    <mergeCell ref="Q30:Q31"/>
    <mergeCell ref="R30:R31"/>
    <mergeCell ref="S30:S31"/>
    <mergeCell ref="G30:G31"/>
    <mergeCell ref="H30:H31"/>
    <mergeCell ref="I30:I31"/>
    <mergeCell ref="J30:J31"/>
    <mergeCell ref="K30:K31"/>
    <mergeCell ref="L30:L31"/>
    <mergeCell ref="A30:A31"/>
    <mergeCell ref="B30:B31"/>
    <mergeCell ref="C30:C31"/>
    <mergeCell ref="D30:D31"/>
    <mergeCell ref="E30:E31"/>
    <mergeCell ref="F30:F31"/>
    <mergeCell ref="A15:E15"/>
    <mergeCell ref="A18:E18"/>
    <mergeCell ref="A20:E20"/>
    <mergeCell ref="A22:E22"/>
    <mergeCell ref="A27:E27"/>
    <mergeCell ref="A29:E29"/>
    <mergeCell ref="S7:S8"/>
    <mergeCell ref="T7:T8"/>
    <mergeCell ref="N7:N8"/>
    <mergeCell ref="O7:O8"/>
    <mergeCell ref="K7:K8"/>
    <mergeCell ref="L7:M7"/>
    <mergeCell ref="A11:E11"/>
    <mergeCell ref="A13:E13"/>
    <mergeCell ref="P7:P8"/>
    <mergeCell ref="Q7:R7"/>
    <mergeCell ref="E6:E8"/>
    <mergeCell ref="F6:H6"/>
    <mergeCell ref="X7:X8"/>
    <mergeCell ref="Y7:Y8"/>
    <mergeCell ref="Z7:Z8"/>
    <mergeCell ref="A9:E9"/>
    <mergeCell ref="I6:K6"/>
    <mergeCell ref="L6:P6"/>
    <mergeCell ref="Q6:U6"/>
    <mergeCell ref="V6:Z6"/>
    <mergeCell ref="H7:H8"/>
    <mergeCell ref="I7:J7"/>
    <mergeCell ref="AA6:AA8"/>
    <mergeCell ref="F7:G7"/>
    <mergeCell ref="U7:U8"/>
    <mergeCell ref="V7:W7"/>
    <mergeCell ref="A2:AA2"/>
    <mergeCell ref="X5:AA5"/>
    <mergeCell ref="A6:A8"/>
    <mergeCell ref="B6:B8"/>
    <mergeCell ref="C6:C8"/>
    <mergeCell ref="D6:D8"/>
  </mergeCells>
  <printOptions horizontalCentered="1"/>
  <pageMargins left="0" right="0" top="0.7874015748031497" bottom="0.6692913385826772" header="0" footer="0"/>
  <pageSetup horizontalDpi="300" verticalDpi="300" orientation="landscape" paperSize="8" scale="63" r:id="rId2"/>
  <drawing r:id="rId1"/>
</worksheet>
</file>

<file path=xl/worksheets/sheet8.xml><?xml version="1.0" encoding="utf-8"?>
<worksheet xmlns="http://schemas.openxmlformats.org/spreadsheetml/2006/main" xmlns:r="http://schemas.openxmlformats.org/officeDocument/2006/relationships">
  <dimension ref="A2:K614"/>
  <sheetViews>
    <sheetView zoomScalePageLayoutView="0" workbookViewId="0" topLeftCell="A1">
      <selection activeCell="A17" sqref="A17:K17"/>
    </sheetView>
  </sheetViews>
  <sheetFormatPr defaultColWidth="9.140625" defaultRowHeight="12.75"/>
  <cols>
    <col min="1" max="1" width="23.00390625" style="151" customWidth="1"/>
    <col min="2" max="2" width="49.7109375" style="151" customWidth="1"/>
    <col min="3" max="11" width="8.7109375" style="184" customWidth="1"/>
    <col min="12" max="16384" width="9.140625" style="151" customWidth="1"/>
  </cols>
  <sheetData>
    <row r="2" spans="1:11" s="227" customFormat="1" ht="22.5" customHeight="1">
      <c r="A2" s="1132" t="s">
        <v>538</v>
      </c>
      <c r="B2" s="1132"/>
      <c r="C2" s="1132"/>
      <c r="D2" s="1132"/>
      <c r="E2" s="1132"/>
      <c r="F2" s="1132"/>
      <c r="G2" s="1132"/>
      <c r="H2" s="1132"/>
      <c r="I2" s="1132"/>
      <c r="J2" s="1132"/>
      <c r="K2" s="1132"/>
    </row>
    <row r="4" spans="8:11" ht="15" customHeight="1" thickBot="1">
      <c r="H4" s="1180" t="s">
        <v>1050</v>
      </c>
      <c r="I4" s="1181"/>
      <c r="J4" s="1181"/>
      <c r="K4" s="1181"/>
    </row>
    <row r="5" spans="1:11" s="41" customFormat="1" ht="19.5" customHeight="1" thickBot="1">
      <c r="A5" s="1182" t="s">
        <v>607</v>
      </c>
      <c r="B5" s="1183"/>
      <c r="C5" s="1184" t="s">
        <v>704</v>
      </c>
      <c r="D5" s="1185"/>
      <c r="E5" s="1185"/>
      <c r="F5" s="1185"/>
      <c r="G5" s="1185"/>
      <c r="H5" s="1185"/>
      <c r="I5" s="1185"/>
      <c r="J5" s="1185"/>
      <c r="K5" s="1186"/>
    </row>
    <row r="6" spans="1:11" s="41" customFormat="1" ht="19.5" customHeight="1" thickBot="1">
      <c r="A6" s="1182" t="s">
        <v>608</v>
      </c>
      <c r="B6" s="1183"/>
      <c r="C6" s="1184" t="s">
        <v>122</v>
      </c>
      <c r="D6" s="1185"/>
      <c r="E6" s="1185"/>
      <c r="F6" s="1185"/>
      <c r="G6" s="1185"/>
      <c r="H6" s="1185"/>
      <c r="I6" s="1185"/>
      <c r="J6" s="1185"/>
      <c r="K6" s="1186"/>
    </row>
    <row r="7" spans="1:11" s="41" customFormat="1" ht="19.5" customHeight="1">
      <c r="A7" s="203" t="s">
        <v>609</v>
      </c>
      <c r="B7" s="204" t="s">
        <v>610</v>
      </c>
      <c r="C7" s="1187" t="s">
        <v>896</v>
      </c>
      <c r="D7" s="1188"/>
      <c r="E7" s="1188"/>
      <c r="F7" s="1188"/>
      <c r="G7" s="1188"/>
      <c r="H7" s="1188"/>
      <c r="I7" s="1188"/>
      <c r="J7" s="1188"/>
      <c r="K7" s="1189"/>
    </row>
    <row r="8" spans="1:11" s="41" customFormat="1" ht="19.5" customHeight="1">
      <c r="A8" s="205"/>
      <c r="B8" s="206" t="s">
        <v>611</v>
      </c>
      <c r="C8" s="1190" t="s">
        <v>897</v>
      </c>
      <c r="D8" s="1191"/>
      <c r="E8" s="1191"/>
      <c r="F8" s="1191"/>
      <c r="G8" s="1191"/>
      <c r="H8" s="1191"/>
      <c r="I8" s="1191"/>
      <c r="J8" s="1191"/>
      <c r="K8" s="1192"/>
    </row>
    <row r="9" spans="1:11" s="41" customFormat="1" ht="19.5" customHeight="1">
      <c r="A9" s="205"/>
      <c r="B9" s="206" t="s">
        <v>612</v>
      </c>
      <c r="C9" s="1196" t="s">
        <v>116</v>
      </c>
      <c r="D9" s="1197"/>
      <c r="E9" s="1197"/>
      <c r="F9" s="1197"/>
      <c r="G9" s="1197"/>
      <c r="H9" s="1197"/>
      <c r="I9" s="1197"/>
      <c r="J9" s="1197"/>
      <c r="K9" s="1198"/>
    </row>
    <row r="10" spans="1:11" s="41" customFormat="1" ht="19.5" customHeight="1">
      <c r="A10" s="205"/>
      <c r="B10" s="206" t="s">
        <v>790</v>
      </c>
      <c r="C10" s="1196" t="s">
        <v>1045</v>
      </c>
      <c r="D10" s="1197"/>
      <c r="E10" s="1197"/>
      <c r="F10" s="1197"/>
      <c r="G10" s="1197"/>
      <c r="H10" s="1197"/>
      <c r="I10" s="1197"/>
      <c r="J10" s="1197"/>
      <c r="K10" s="1198"/>
    </row>
    <row r="11" spans="1:11" s="41" customFormat="1" ht="28.5" customHeight="1">
      <c r="A11" s="205"/>
      <c r="B11" s="206" t="s">
        <v>613</v>
      </c>
      <c r="C11" s="1196" t="s">
        <v>968</v>
      </c>
      <c r="D11" s="1197"/>
      <c r="E11" s="1197"/>
      <c r="F11" s="1197"/>
      <c r="G11" s="1197"/>
      <c r="H11" s="1197"/>
      <c r="I11" s="1197"/>
      <c r="J11" s="1197"/>
      <c r="K11" s="1198"/>
    </row>
    <row r="12" spans="1:11" s="41" customFormat="1" ht="19.5" customHeight="1">
      <c r="A12" s="205"/>
      <c r="B12" s="206" t="s">
        <v>816</v>
      </c>
      <c r="C12" s="1199">
        <v>0</v>
      </c>
      <c r="D12" s="1200"/>
      <c r="E12" s="1200"/>
      <c r="F12" s="1200"/>
      <c r="G12" s="1200"/>
      <c r="H12" s="1200"/>
      <c r="I12" s="1200"/>
      <c r="J12" s="1200"/>
      <c r="K12" s="1201"/>
    </row>
    <row r="13" spans="1:11" s="41" customFormat="1" ht="19.5" customHeight="1">
      <c r="A13" s="205"/>
      <c r="B13" s="206" t="s">
        <v>1047</v>
      </c>
      <c r="C13" s="1199">
        <v>12298</v>
      </c>
      <c r="D13" s="1200"/>
      <c r="E13" s="1200"/>
      <c r="F13" s="1200"/>
      <c r="G13" s="1200"/>
      <c r="H13" s="1200"/>
      <c r="I13" s="1200"/>
      <c r="J13" s="1200"/>
      <c r="K13" s="1201"/>
    </row>
    <row r="14" spans="1:11" s="41" customFormat="1" ht="19.5" customHeight="1">
      <c r="A14" s="205"/>
      <c r="B14" s="206" t="s">
        <v>934</v>
      </c>
      <c r="C14" s="1199">
        <v>0</v>
      </c>
      <c r="D14" s="1200"/>
      <c r="E14" s="1200"/>
      <c r="F14" s="1200"/>
      <c r="G14" s="1200"/>
      <c r="H14" s="1200"/>
      <c r="I14" s="1200"/>
      <c r="J14" s="1200"/>
      <c r="K14" s="1201"/>
    </row>
    <row r="15" spans="1:11" s="41" customFormat="1" ht="19.5" customHeight="1">
      <c r="A15" s="205"/>
      <c r="B15" s="206" t="s">
        <v>999</v>
      </c>
      <c r="C15" s="1199">
        <v>0</v>
      </c>
      <c r="D15" s="1200"/>
      <c r="E15" s="1200"/>
      <c r="F15" s="1200"/>
      <c r="G15" s="1200"/>
      <c r="H15" s="1200"/>
      <c r="I15" s="1200"/>
      <c r="J15" s="1200"/>
      <c r="K15" s="1201"/>
    </row>
    <row r="16" spans="1:11" s="41" customFormat="1" ht="19.5" customHeight="1" thickBot="1">
      <c r="A16" s="207"/>
      <c r="B16" s="208" t="s">
        <v>1032</v>
      </c>
      <c r="C16" s="1206">
        <v>0</v>
      </c>
      <c r="D16" s="1207"/>
      <c r="E16" s="1207"/>
      <c r="F16" s="1207"/>
      <c r="G16" s="1207"/>
      <c r="H16" s="1207"/>
      <c r="I16" s="1207"/>
      <c r="J16" s="1207"/>
      <c r="K16" s="1208"/>
    </row>
    <row r="17" spans="1:11" s="41" customFormat="1" ht="30" customHeight="1" thickBot="1">
      <c r="A17" s="1209" t="s">
        <v>614</v>
      </c>
      <c r="B17" s="1210"/>
      <c r="C17" s="1210"/>
      <c r="D17" s="1210"/>
      <c r="E17" s="1210"/>
      <c r="F17" s="1210"/>
      <c r="G17" s="1210"/>
      <c r="H17" s="1210"/>
      <c r="I17" s="1210"/>
      <c r="J17" s="1210"/>
      <c r="K17" s="1211"/>
    </row>
    <row r="18" spans="1:11" s="41" customFormat="1" ht="19.5" customHeight="1">
      <c r="A18" s="1212" t="s">
        <v>794</v>
      </c>
      <c r="B18" s="1213"/>
      <c r="C18" s="1213"/>
      <c r="D18" s="1213"/>
      <c r="E18" s="1213"/>
      <c r="F18" s="1213"/>
      <c r="G18" s="1213"/>
      <c r="H18" s="1213"/>
      <c r="I18" s="1213"/>
      <c r="J18" s="1213"/>
      <c r="K18" s="1214"/>
    </row>
    <row r="19" spans="1:11" s="41" customFormat="1" ht="19.5" customHeight="1" thickBot="1">
      <c r="A19" s="1215" t="s">
        <v>362</v>
      </c>
      <c r="B19" s="1216"/>
      <c r="C19" s="1217"/>
      <c r="D19" s="1217"/>
      <c r="E19" s="1217"/>
      <c r="F19" s="1217"/>
      <c r="G19" s="1217"/>
      <c r="H19" s="1217"/>
      <c r="I19" s="1217"/>
      <c r="J19" s="1217"/>
      <c r="K19" s="1218"/>
    </row>
    <row r="20" spans="1:11" ht="30" customHeight="1" thickBot="1">
      <c r="A20" s="799" t="s">
        <v>363</v>
      </c>
      <c r="B20" s="1219"/>
      <c r="C20" s="1193" t="s">
        <v>935</v>
      </c>
      <c r="D20" s="1194"/>
      <c r="E20" s="1195"/>
      <c r="F20" s="1193" t="s">
        <v>1014</v>
      </c>
      <c r="G20" s="1194"/>
      <c r="H20" s="1195"/>
      <c r="I20" s="1193" t="s">
        <v>1051</v>
      </c>
      <c r="J20" s="1194"/>
      <c r="K20" s="1195"/>
    </row>
    <row r="21" spans="1:11" ht="30" customHeight="1">
      <c r="A21" s="1048" t="s">
        <v>795</v>
      </c>
      <c r="B21" s="1228" t="s">
        <v>796</v>
      </c>
      <c r="C21" s="1202" t="s">
        <v>303</v>
      </c>
      <c r="D21" s="1203"/>
      <c r="E21" s="1204" t="s">
        <v>304</v>
      </c>
      <c r="F21" s="1202" t="s">
        <v>303</v>
      </c>
      <c r="G21" s="1203"/>
      <c r="H21" s="1204" t="s">
        <v>304</v>
      </c>
      <c r="I21" s="1202" t="s">
        <v>303</v>
      </c>
      <c r="J21" s="1203"/>
      <c r="K21" s="1204" t="s">
        <v>304</v>
      </c>
    </row>
    <row r="22" spans="1:11" ht="30" customHeight="1" thickBot="1">
      <c r="A22" s="1049"/>
      <c r="B22" s="1229"/>
      <c r="C22" s="238" t="s">
        <v>305</v>
      </c>
      <c r="D22" s="239" t="s">
        <v>306</v>
      </c>
      <c r="E22" s="1205"/>
      <c r="F22" s="238" t="s">
        <v>305</v>
      </c>
      <c r="G22" s="239" t="s">
        <v>306</v>
      </c>
      <c r="H22" s="1205"/>
      <c r="I22" s="238" t="s">
        <v>305</v>
      </c>
      <c r="J22" s="239" t="s">
        <v>306</v>
      </c>
      <c r="K22" s="1205"/>
    </row>
    <row r="23" spans="1:11" ht="19.5" customHeight="1">
      <c r="A23" s="1077" t="s">
        <v>936</v>
      </c>
      <c r="B23" s="218"/>
      <c r="C23" s="211"/>
      <c r="D23" s="209"/>
      <c r="E23" s="210"/>
      <c r="F23" s="211"/>
      <c r="G23" s="209"/>
      <c r="H23" s="210"/>
      <c r="I23" s="211"/>
      <c r="J23" s="209"/>
      <c r="K23" s="210"/>
    </row>
    <row r="24" spans="1:11" ht="19.5" customHeight="1">
      <c r="A24" s="1220"/>
      <c r="B24" s="222"/>
      <c r="C24" s="214"/>
      <c r="D24" s="212"/>
      <c r="E24" s="213"/>
      <c r="F24" s="214"/>
      <c r="G24" s="212"/>
      <c r="H24" s="213"/>
      <c r="I24" s="214"/>
      <c r="J24" s="212"/>
      <c r="K24" s="213"/>
    </row>
    <row r="25" spans="1:11" ht="19.5" customHeight="1">
      <c r="A25" s="1220"/>
      <c r="B25" s="219"/>
      <c r="C25" s="214"/>
      <c r="D25" s="212"/>
      <c r="E25" s="213"/>
      <c r="F25" s="214"/>
      <c r="G25" s="212"/>
      <c r="H25" s="213"/>
      <c r="I25" s="214"/>
      <c r="J25" s="212"/>
      <c r="K25" s="213"/>
    </row>
    <row r="26" spans="1:11" ht="19.5" customHeight="1">
      <c r="A26" s="1220"/>
      <c r="B26" s="219"/>
      <c r="C26" s="214"/>
      <c r="D26" s="212"/>
      <c r="E26" s="213"/>
      <c r="F26" s="214"/>
      <c r="G26" s="212"/>
      <c r="H26" s="213"/>
      <c r="I26" s="214"/>
      <c r="J26" s="212"/>
      <c r="K26" s="213"/>
    </row>
    <row r="27" spans="1:11" ht="19.5" customHeight="1" thickBot="1">
      <c r="A27" s="1220"/>
      <c r="B27" s="220"/>
      <c r="C27" s="215"/>
      <c r="D27" s="216"/>
      <c r="E27" s="217"/>
      <c r="F27" s="214"/>
      <c r="G27" s="212"/>
      <c r="H27" s="213"/>
      <c r="I27" s="214"/>
      <c r="J27" s="212"/>
      <c r="K27" s="213"/>
    </row>
    <row r="28" spans="1:11" s="156" customFormat="1" ht="19.5" customHeight="1" thickBot="1">
      <c r="A28" s="1221"/>
      <c r="B28" s="173" t="s">
        <v>810</v>
      </c>
      <c r="C28" s="223">
        <f>SUM(C23:C27)</f>
        <v>0</v>
      </c>
      <c r="D28" s="224"/>
      <c r="E28" s="237">
        <f>SUM(E23:E27)</f>
        <v>0</v>
      </c>
      <c r="F28" s="223">
        <f>SUM(F23:F27)</f>
        <v>0</v>
      </c>
      <c r="G28" s="224"/>
      <c r="H28" s="237">
        <f>SUM(H23:H27)</f>
        <v>0</v>
      </c>
      <c r="I28" s="223">
        <f>SUM(I23:I27)</f>
        <v>0</v>
      </c>
      <c r="J28" s="224"/>
      <c r="K28" s="237">
        <f>SUM(K23:K27)</f>
        <v>0</v>
      </c>
    </row>
    <row r="29" spans="1:11" s="232" customFormat="1" ht="19.5" customHeight="1" thickBot="1">
      <c r="A29" s="1222" t="s">
        <v>362</v>
      </c>
      <c r="B29" s="1223"/>
      <c r="C29" s="230">
        <f>C28</f>
        <v>0</v>
      </c>
      <c r="D29" s="231"/>
      <c r="E29" s="234">
        <f>E28</f>
        <v>0</v>
      </c>
      <c r="F29" s="230">
        <f>F28</f>
        <v>0</v>
      </c>
      <c r="G29" s="231"/>
      <c r="H29" s="234">
        <f>H28</f>
        <v>0</v>
      </c>
      <c r="I29" s="230">
        <f>I28</f>
        <v>0</v>
      </c>
      <c r="J29" s="231"/>
      <c r="K29" s="234">
        <f>K28</f>
        <v>0</v>
      </c>
    </row>
    <row r="30" spans="1:11" ht="9.75" customHeight="1" thickBot="1">
      <c r="A30" s="40"/>
      <c r="B30" s="41"/>
      <c r="C30" s="42"/>
      <c r="D30" s="42"/>
      <c r="E30" s="42"/>
      <c r="F30" s="42"/>
      <c r="G30" s="42"/>
      <c r="H30" s="42"/>
      <c r="I30" s="42"/>
      <c r="J30" s="42"/>
      <c r="K30" s="43"/>
    </row>
    <row r="31" spans="1:11" s="41" customFormat="1" ht="19.5" customHeight="1" thickBot="1">
      <c r="A31" s="1224" t="s">
        <v>797</v>
      </c>
      <c r="B31" s="1225"/>
      <c r="C31" s="1226"/>
      <c r="D31" s="1226"/>
      <c r="E31" s="1226"/>
      <c r="F31" s="1226"/>
      <c r="G31" s="1226"/>
      <c r="H31" s="1226"/>
      <c r="I31" s="1226"/>
      <c r="J31" s="1226"/>
      <c r="K31" s="1227"/>
    </row>
    <row r="32" spans="1:11" ht="19.5" customHeight="1">
      <c r="A32" s="1077" t="s">
        <v>937</v>
      </c>
      <c r="B32" s="218"/>
      <c r="C32" s="211"/>
      <c r="D32" s="209"/>
      <c r="E32" s="210"/>
      <c r="F32" s="211"/>
      <c r="G32" s="209"/>
      <c r="H32" s="210"/>
      <c r="I32" s="211"/>
      <c r="J32" s="209"/>
      <c r="K32" s="210"/>
    </row>
    <row r="33" spans="1:11" ht="19.5" customHeight="1">
      <c r="A33" s="1220"/>
      <c r="B33" s="222"/>
      <c r="C33" s="214"/>
      <c r="D33" s="212"/>
      <c r="E33" s="213"/>
      <c r="F33" s="214"/>
      <c r="G33" s="212"/>
      <c r="H33" s="213"/>
      <c r="I33" s="214"/>
      <c r="J33" s="212"/>
      <c r="K33" s="213"/>
    </row>
    <row r="34" spans="1:11" ht="19.5" customHeight="1">
      <c r="A34" s="1220"/>
      <c r="B34" s="219"/>
      <c r="C34" s="214"/>
      <c r="D34" s="212"/>
      <c r="E34" s="213"/>
      <c r="F34" s="214"/>
      <c r="G34" s="212"/>
      <c r="H34" s="213"/>
      <c r="I34" s="214"/>
      <c r="J34" s="212"/>
      <c r="K34" s="213"/>
    </row>
    <row r="35" spans="1:11" ht="19.5" customHeight="1">
      <c r="A35" s="1220"/>
      <c r="B35" s="219"/>
      <c r="C35" s="214"/>
      <c r="D35" s="212"/>
      <c r="E35" s="213"/>
      <c r="F35" s="214"/>
      <c r="G35" s="212"/>
      <c r="H35" s="213"/>
      <c r="I35" s="214"/>
      <c r="J35" s="212"/>
      <c r="K35" s="213"/>
    </row>
    <row r="36" spans="1:11" ht="19.5" customHeight="1" thickBot="1">
      <c r="A36" s="1220"/>
      <c r="B36" s="220"/>
      <c r="C36" s="215"/>
      <c r="D36" s="216"/>
      <c r="E36" s="217"/>
      <c r="F36" s="214"/>
      <c r="G36" s="212"/>
      <c r="H36" s="213"/>
      <c r="I36" s="214"/>
      <c r="J36" s="212"/>
      <c r="K36" s="213"/>
    </row>
    <row r="37" spans="1:11" s="156" customFormat="1" ht="19.5" customHeight="1" thickBot="1">
      <c r="A37" s="1221"/>
      <c r="B37" s="173" t="s">
        <v>810</v>
      </c>
      <c r="C37" s="223">
        <f>SUM(C32:C36)</f>
        <v>0</v>
      </c>
      <c r="D37" s="224"/>
      <c r="E37" s="237">
        <f>SUM(E32:E36)</f>
        <v>0</v>
      </c>
      <c r="F37" s="223">
        <f>SUM(F32:F36)</f>
        <v>0</v>
      </c>
      <c r="G37" s="224"/>
      <c r="H37" s="237">
        <f>SUM(H32:H36)</f>
        <v>0</v>
      </c>
      <c r="I37" s="223">
        <f>SUM(I32:I36)</f>
        <v>0</v>
      </c>
      <c r="J37" s="224"/>
      <c r="K37" s="237">
        <f>SUM(K32:K36)</f>
        <v>0</v>
      </c>
    </row>
    <row r="38" spans="1:11" ht="9.75" customHeight="1" thickBot="1">
      <c r="A38" s="40"/>
      <c r="B38" s="41"/>
      <c r="C38" s="42"/>
      <c r="D38" s="42"/>
      <c r="E38" s="42"/>
      <c r="F38" s="42"/>
      <c r="G38" s="42"/>
      <c r="H38" s="42"/>
      <c r="I38" s="42"/>
      <c r="J38" s="42"/>
      <c r="K38" s="43"/>
    </row>
    <row r="39" spans="1:11" ht="19.5" customHeight="1">
      <c r="A39" s="1077" t="s">
        <v>959</v>
      </c>
      <c r="B39" s="218"/>
      <c r="C39" s="211"/>
      <c r="D39" s="209"/>
      <c r="E39" s="210"/>
      <c r="F39" s="211"/>
      <c r="G39" s="209"/>
      <c r="H39" s="210"/>
      <c r="I39" s="211"/>
      <c r="J39" s="209"/>
      <c r="K39" s="210"/>
    </row>
    <row r="40" spans="1:11" ht="19.5" customHeight="1">
      <c r="A40" s="1220"/>
      <c r="B40" s="222"/>
      <c r="C40" s="214"/>
      <c r="D40" s="212"/>
      <c r="E40" s="213"/>
      <c r="F40" s="214"/>
      <c r="G40" s="212"/>
      <c r="H40" s="213"/>
      <c r="I40" s="214"/>
      <c r="J40" s="212"/>
      <c r="K40" s="213"/>
    </row>
    <row r="41" spans="1:11" ht="19.5" customHeight="1">
      <c r="A41" s="1220"/>
      <c r="B41" s="219"/>
      <c r="C41" s="214"/>
      <c r="D41" s="212"/>
      <c r="E41" s="213"/>
      <c r="F41" s="214"/>
      <c r="G41" s="212"/>
      <c r="H41" s="213"/>
      <c r="I41" s="214"/>
      <c r="J41" s="212"/>
      <c r="K41" s="213"/>
    </row>
    <row r="42" spans="1:11" ht="19.5" customHeight="1">
      <c r="A42" s="1220"/>
      <c r="B42" s="219"/>
      <c r="C42" s="214"/>
      <c r="D42" s="212"/>
      <c r="E42" s="213"/>
      <c r="F42" s="214"/>
      <c r="G42" s="212"/>
      <c r="H42" s="213"/>
      <c r="I42" s="214"/>
      <c r="J42" s="212"/>
      <c r="K42" s="213"/>
    </row>
    <row r="43" spans="1:11" ht="19.5" customHeight="1" thickBot="1">
      <c r="A43" s="1220"/>
      <c r="B43" s="220"/>
      <c r="C43" s="215"/>
      <c r="D43" s="216"/>
      <c r="E43" s="217"/>
      <c r="F43" s="214"/>
      <c r="G43" s="212"/>
      <c r="H43" s="213"/>
      <c r="I43" s="214"/>
      <c r="J43" s="212"/>
      <c r="K43" s="213"/>
    </row>
    <row r="44" spans="1:11" s="156" customFormat="1" ht="19.5" customHeight="1" thickBot="1">
      <c r="A44" s="1221"/>
      <c r="B44" s="173" t="s">
        <v>810</v>
      </c>
      <c r="C44" s="223">
        <f>SUM(C39:C43)</f>
        <v>0</v>
      </c>
      <c r="D44" s="224"/>
      <c r="E44" s="237">
        <f>SUM(E39:E43)</f>
        <v>0</v>
      </c>
      <c r="F44" s="223">
        <f>SUM(F39:F43)</f>
        <v>0</v>
      </c>
      <c r="G44" s="224"/>
      <c r="H44" s="237">
        <f>SUM(H39:H43)</f>
        <v>0</v>
      </c>
      <c r="I44" s="223">
        <f>SUM(I39:I43)</f>
        <v>0</v>
      </c>
      <c r="J44" s="224"/>
      <c r="K44" s="237">
        <f>SUM(K39:K43)</f>
        <v>0</v>
      </c>
    </row>
    <row r="45" spans="1:11" ht="9.75" customHeight="1" thickBot="1">
      <c r="A45" s="40"/>
      <c r="B45" s="50"/>
      <c r="C45" s="42"/>
      <c r="D45" s="42"/>
      <c r="E45" s="42"/>
      <c r="F45" s="42"/>
      <c r="G45" s="42"/>
      <c r="H45" s="42"/>
      <c r="I45" s="42"/>
      <c r="J45" s="42"/>
      <c r="K45" s="43"/>
    </row>
    <row r="46" spans="1:11" ht="19.5" customHeight="1">
      <c r="A46" s="1077" t="s">
        <v>938</v>
      </c>
      <c r="B46" s="664"/>
      <c r="C46" s="673"/>
      <c r="D46" s="209"/>
      <c r="E46" s="210"/>
      <c r="F46" s="211"/>
      <c r="G46" s="209"/>
      <c r="H46" s="210"/>
      <c r="I46" s="211"/>
      <c r="J46" s="209"/>
      <c r="K46" s="210"/>
    </row>
    <row r="47" spans="1:11" ht="19.5" customHeight="1">
      <c r="A47" s="1220"/>
      <c r="B47" s="674"/>
      <c r="C47" s="675"/>
      <c r="D47" s="245"/>
      <c r="E47" s="246"/>
      <c r="F47" s="244"/>
      <c r="G47" s="245"/>
      <c r="H47" s="246"/>
      <c r="I47" s="244"/>
      <c r="J47" s="245"/>
      <c r="K47" s="246"/>
    </row>
    <row r="48" spans="1:11" ht="19.5" customHeight="1">
      <c r="A48" s="1220"/>
      <c r="B48" s="674"/>
      <c r="C48" s="675"/>
      <c r="D48" s="245"/>
      <c r="E48" s="246"/>
      <c r="F48" s="244"/>
      <c r="G48" s="245"/>
      <c r="H48" s="246"/>
      <c r="I48" s="244"/>
      <c r="J48" s="245"/>
      <c r="K48" s="246"/>
    </row>
    <row r="49" spans="1:11" ht="19.5" customHeight="1">
      <c r="A49" s="1220"/>
      <c r="B49" s="674"/>
      <c r="C49" s="675"/>
      <c r="D49" s="245"/>
      <c r="E49" s="246"/>
      <c r="F49" s="244"/>
      <c r="G49" s="245"/>
      <c r="H49" s="246"/>
      <c r="I49" s="244"/>
      <c r="J49" s="245"/>
      <c r="K49" s="246"/>
    </row>
    <row r="50" spans="1:11" ht="19.5" customHeight="1">
      <c r="A50" s="1220"/>
      <c r="B50" s="674"/>
      <c r="C50" s="675"/>
      <c r="D50" s="245"/>
      <c r="E50" s="246"/>
      <c r="F50" s="244"/>
      <c r="G50" s="245"/>
      <c r="H50" s="246"/>
      <c r="I50" s="244"/>
      <c r="J50" s="245"/>
      <c r="K50" s="246"/>
    </row>
    <row r="51" spans="1:11" ht="19.5" customHeight="1">
      <c r="A51" s="1220"/>
      <c r="B51" s="674"/>
      <c r="C51" s="675"/>
      <c r="D51" s="245"/>
      <c r="E51" s="246"/>
      <c r="F51" s="244"/>
      <c r="G51" s="245"/>
      <c r="H51" s="246"/>
      <c r="I51" s="244"/>
      <c r="J51" s="245"/>
      <c r="K51" s="246"/>
    </row>
    <row r="52" spans="1:11" ht="19.5" customHeight="1">
      <c r="A52" s="1220"/>
      <c r="B52" s="674"/>
      <c r="C52" s="675"/>
      <c r="D52" s="245"/>
      <c r="E52" s="246"/>
      <c r="F52" s="244"/>
      <c r="G52" s="245"/>
      <c r="H52" s="246"/>
      <c r="I52" s="244"/>
      <c r="J52" s="245"/>
      <c r="K52" s="246"/>
    </row>
    <row r="53" spans="1:11" ht="19.5" customHeight="1">
      <c r="A53" s="1220"/>
      <c r="B53" s="674"/>
      <c r="C53" s="675"/>
      <c r="D53" s="245"/>
      <c r="E53" s="246"/>
      <c r="F53" s="244"/>
      <c r="G53" s="245"/>
      <c r="H53" s="246"/>
      <c r="I53" s="244"/>
      <c r="J53" s="245"/>
      <c r="K53" s="246"/>
    </row>
    <row r="54" spans="1:11" ht="19.5" customHeight="1">
      <c r="A54" s="1220"/>
      <c r="B54" s="674"/>
      <c r="C54" s="675"/>
      <c r="D54" s="245"/>
      <c r="E54" s="246"/>
      <c r="F54" s="244"/>
      <c r="G54" s="245"/>
      <c r="H54" s="246"/>
      <c r="I54" s="244"/>
      <c r="J54" s="245"/>
      <c r="K54" s="246"/>
    </row>
    <row r="55" spans="1:11" ht="19.5" customHeight="1">
      <c r="A55" s="1220"/>
      <c r="B55" s="674"/>
      <c r="C55" s="675"/>
      <c r="D55" s="245"/>
      <c r="E55" s="246"/>
      <c r="F55" s="244"/>
      <c r="G55" s="245"/>
      <c r="H55" s="246"/>
      <c r="I55" s="244"/>
      <c r="J55" s="245"/>
      <c r="K55" s="246"/>
    </row>
    <row r="56" spans="1:11" ht="19.5" customHeight="1">
      <c r="A56" s="1220"/>
      <c r="B56" s="674"/>
      <c r="C56" s="675"/>
      <c r="D56" s="245"/>
      <c r="E56" s="246"/>
      <c r="F56" s="244"/>
      <c r="G56" s="245"/>
      <c r="H56" s="246"/>
      <c r="I56" s="244"/>
      <c r="J56" s="245"/>
      <c r="K56" s="246"/>
    </row>
    <row r="57" spans="1:11" ht="19.5" customHeight="1">
      <c r="A57" s="1220"/>
      <c r="B57" s="674"/>
      <c r="C57" s="675"/>
      <c r="D57" s="245"/>
      <c r="E57" s="246"/>
      <c r="F57" s="244"/>
      <c r="G57" s="245"/>
      <c r="H57" s="246"/>
      <c r="I57" s="244"/>
      <c r="J57" s="245"/>
      <c r="K57" s="246"/>
    </row>
    <row r="58" spans="1:11" ht="19.5" customHeight="1">
      <c r="A58" s="1220"/>
      <c r="B58" s="674"/>
      <c r="C58" s="675"/>
      <c r="D58" s="245"/>
      <c r="E58" s="246"/>
      <c r="F58" s="244"/>
      <c r="G58" s="245"/>
      <c r="H58" s="246"/>
      <c r="I58" s="244"/>
      <c r="J58" s="245"/>
      <c r="K58" s="246"/>
    </row>
    <row r="59" spans="1:11" ht="19.5" customHeight="1">
      <c r="A59" s="1220"/>
      <c r="B59" s="674"/>
      <c r="C59" s="675"/>
      <c r="D59" s="245"/>
      <c r="E59" s="246"/>
      <c r="F59" s="244"/>
      <c r="G59" s="245"/>
      <c r="H59" s="246"/>
      <c r="I59" s="244"/>
      <c r="J59" s="245"/>
      <c r="K59" s="246"/>
    </row>
    <row r="60" spans="1:11" ht="19.5" customHeight="1">
      <c r="A60" s="1220"/>
      <c r="B60" s="674"/>
      <c r="C60" s="675"/>
      <c r="D60" s="245"/>
      <c r="E60" s="246"/>
      <c r="F60" s="244"/>
      <c r="G60" s="245"/>
      <c r="H60" s="246"/>
      <c r="I60" s="244"/>
      <c r="J60" s="245"/>
      <c r="K60" s="246"/>
    </row>
    <row r="61" spans="1:11" ht="19.5" customHeight="1">
      <c r="A61" s="1220"/>
      <c r="B61" s="674"/>
      <c r="C61" s="675"/>
      <c r="D61" s="245"/>
      <c r="E61" s="246"/>
      <c r="F61" s="244"/>
      <c r="G61" s="245"/>
      <c r="H61" s="246"/>
      <c r="I61" s="244"/>
      <c r="J61" s="245"/>
      <c r="K61" s="246"/>
    </row>
    <row r="62" spans="1:11" ht="19.5" customHeight="1">
      <c r="A62" s="1220"/>
      <c r="B62" s="674"/>
      <c r="C62" s="675"/>
      <c r="D62" s="245"/>
      <c r="E62" s="246"/>
      <c r="F62" s="244"/>
      <c r="G62" s="245"/>
      <c r="H62" s="246"/>
      <c r="I62" s="244"/>
      <c r="J62" s="245"/>
      <c r="K62" s="246"/>
    </row>
    <row r="63" spans="1:11" ht="19.5" customHeight="1">
      <c r="A63" s="1220"/>
      <c r="B63" s="674"/>
      <c r="C63" s="675"/>
      <c r="D63" s="245"/>
      <c r="E63" s="246"/>
      <c r="F63" s="244"/>
      <c r="G63" s="245"/>
      <c r="H63" s="246"/>
      <c r="I63" s="244"/>
      <c r="J63" s="245"/>
      <c r="K63" s="246"/>
    </row>
    <row r="64" spans="1:11" ht="19.5" customHeight="1">
      <c r="A64" s="1220"/>
      <c r="B64" s="674"/>
      <c r="C64" s="675"/>
      <c r="D64" s="245"/>
      <c r="E64" s="246"/>
      <c r="F64" s="244"/>
      <c r="G64" s="245"/>
      <c r="H64" s="246"/>
      <c r="I64" s="244"/>
      <c r="J64" s="245"/>
      <c r="K64" s="246"/>
    </row>
    <row r="65" spans="1:11" ht="19.5" customHeight="1">
      <c r="A65" s="1220"/>
      <c r="B65" s="674"/>
      <c r="C65" s="675"/>
      <c r="D65" s="245"/>
      <c r="E65" s="246"/>
      <c r="F65" s="244"/>
      <c r="G65" s="245"/>
      <c r="H65" s="246"/>
      <c r="I65" s="244"/>
      <c r="J65" s="245"/>
      <c r="K65" s="246"/>
    </row>
    <row r="66" spans="1:11" ht="19.5" customHeight="1">
      <c r="A66" s="1220"/>
      <c r="B66" s="674"/>
      <c r="C66" s="675"/>
      <c r="D66" s="245"/>
      <c r="E66" s="246"/>
      <c r="F66" s="244"/>
      <c r="G66" s="245"/>
      <c r="H66" s="246"/>
      <c r="I66" s="244"/>
      <c r="J66" s="245"/>
      <c r="K66" s="246"/>
    </row>
    <row r="67" spans="1:11" ht="19.5" customHeight="1">
      <c r="A67" s="1220"/>
      <c r="B67" s="674"/>
      <c r="C67" s="675"/>
      <c r="D67" s="245"/>
      <c r="E67" s="246"/>
      <c r="F67" s="244"/>
      <c r="G67" s="245"/>
      <c r="H67" s="246"/>
      <c r="I67" s="244"/>
      <c r="J67" s="245"/>
      <c r="K67" s="246"/>
    </row>
    <row r="68" spans="1:11" ht="19.5" customHeight="1">
      <c r="A68" s="1220"/>
      <c r="B68" s="674"/>
      <c r="C68" s="675"/>
      <c r="D68" s="245"/>
      <c r="E68" s="246"/>
      <c r="F68" s="244"/>
      <c r="G68" s="245"/>
      <c r="H68" s="246"/>
      <c r="I68" s="244"/>
      <c r="J68" s="245"/>
      <c r="K68" s="246"/>
    </row>
    <row r="69" spans="1:11" ht="19.5" customHeight="1">
      <c r="A69" s="1220"/>
      <c r="B69" s="674"/>
      <c r="C69" s="675"/>
      <c r="D69" s="245"/>
      <c r="E69" s="246"/>
      <c r="F69" s="244"/>
      <c r="G69" s="245"/>
      <c r="H69" s="246"/>
      <c r="I69" s="244"/>
      <c r="J69" s="245"/>
      <c r="K69" s="246"/>
    </row>
    <row r="70" spans="1:11" ht="19.5" customHeight="1">
      <c r="A70" s="1220"/>
      <c r="B70" s="674"/>
      <c r="C70" s="675"/>
      <c r="D70" s="245"/>
      <c r="E70" s="246"/>
      <c r="F70" s="244"/>
      <c r="G70" s="245"/>
      <c r="H70" s="246"/>
      <c r="I70" s="244"/>
      <c r="J70" s="245"/>
      <c r="K70" s="246"/>
    </row>
    <row r="71" spans="1:11" ht="19.5" customHeight="1">
      <c r="A71" s="1220"/>
      <c r="B71" s="674"/>
      <c r="C71" s="675"/>
      <c r="D71" s="245"/>
      <c r="E71" s="246"/>
      <c r="F71" s="244"/>
      <c r="G71" s="245"/>
      <c r="H71" s="246"/>
      <c r="I71" s="244"/>
      <c r="J71" s="245"/>
      <c r="K71" s="246"/>
    </row>
    <row r="72" spans="1:11" ht="19.5" customHeight="1">
      <c r="A72" s="1220"/>
      <c r="B72" s="674"/>
      <c r="C72" s="675"/>
      <c r="D72" s="245"/>
      <c r="E72" s="246"/>
      <c r="F72" s="244"/>
      <c r="G72" s="245"/>
      <c r="H72" s="246"/>
      <c r="I72" s="244"/>
      <c r="J72" s="245"/>
      <c r="K72" s="246"/>
    </row>
    <row r="73" spans="1:11" ht="19.5" customHeight="1">
      <c r="A73" s="1220"/>
      <c r="B73" s="674"/>
      <c r="C73" s="675"/>
      <c r="D73" s="245"/>
      <c r="E73" s="246"/>
      <c r="F73" s="244"/>
      <c r="G73" s="245"/>
      <c r="H73" s="246"/>
      <c r="I73" s="244"/>
      <c r="J73" s="245"/>
      <c r="K73" s="246"/>
    </row>
    <row r="74" spans="1:11" ht="19.5" customHeight="1">
      <c r="A74" s="1220"/>
      <c r="B74" s="674"/>
      <c r="C74" s="675"/>
      <c r="D74" s="245"/>
      <c r="E74" s="246"/>
      <c r="F74" s="244"/>
      <c r="G74" s="245"/>
      <c r="H74" s="246"/>
      <c r="I74" s="244"/>
      <c r="J74" s="245"/>
      <c r="K74" s="246"/>
    </row>
    <row r="75" spans="1:11" ht="19.5" customHeight="1">
      <c r="A75" s="1220"/>
      <c r="B75" s="674"/>
      <c r="C75" s="675"/>
      <c r="D75" s="245"/>
      <c r="E75" s="246"/>
      <c r="F75" s="244"/>
      <c r="G75" s="245"/>
      <c r="H75" s="246"/>
      <c r="I75" s="244"/>
      <c r="J75" s="245"/>
      <c r="K75" s="246"/>
    </row>
    <row r="76" spans="1:11" ht="19.5" customHeight="1">
      <c r="A76" s="1220"/>
      <c r="B76" s="674"/>
      <c r="C76" s="675"/>
      <c r="D76" s="245"/>
      <c r="E76" s="246"/>
      <c r="F76" s="244"/>
      <c r="G76" s="245"/>
      <c r="H76" s="246"/>
      <c r="I76" s="244"/>
      <c r="J76" s="245"/>
      <c r="K76" s="246"/>
    </row>
    <row r="77" spans="1:11" ht="19.5" customHeight="1">
      <c r="A77" s="1220"/>
      <c r="B77" s="674"/>
      <c r="C77" s="675"/>
      <c r="D77" s="245"/>
      <c r="E77" s="246"/>
      <c r="F77" s="244"/>
      <c r="G77" s="245"/>
      <c r="H77" s="246"/>
      <c r="I77" s="244"/>
      <c r="J77" s="245"/>
      <c r="K77" s="246"/>
    </row>
    <row r="78" spans="1:11" ht="19.5" customHeight="1">
      <c r="A78" s="1220"/>
      <c r="B78" s="674"/>
      <c r="C78" s="675"/>
      <c r="D78" s="245"/>
      <c r="E78" s="246"/>
      <c r="F78" s="244"/>
      <c r="G78" s="245"/>
      <c r="H78" s="246"/>
      <c r="I78" s="244"/>
      <c r="J78" s="245"/>
      <c r="K78" s="246"/>
    </row>
    <row r="79" spans="1:11" ht="19.5" customHeight="1">
      <c r="A79" s="1220"/>
      <c r="B79" s="674"/>
      <c r="C79" s="675"/>
      <c r="D79" s="245"/>
      <c r="E79" s="246"/>
      <c r="F79" s="244"/>
      <c r="G79" s="245"/>
      <c r="H79" s="246"/>
      <c r="I79" s="244"/>
      <c r="J79" s="245"/>
      <c r="K79" s="246"/>
    </row>
    <row r="80" spans="1:11" ht="19.5" customHeight="1">
      <c r="A80" s="1220"/>
      <c r="B80" s="674"/>
      <c r="C80" s="675"/>
      <c r="D80" s="245"/>
      <c r="E80" s="246"/>
      <c r="F80" s="244"/>
      <c r="G80" s="245"/>
      <c r="H80" s="246"/>
      <c r="I80" s="244"/>
      <c r="J80" s="245"/>
      <c r="K80" s="246"/>
    </row>
    <row r="81" spans="1:11" ht="19.5" customHeight="1">
      <c r="A81" s="1220"/>
      <c r="B81" s="674"/>
      <c r="C81" s="675"/>
      <c r="D81" s="245"/>
      <c r="E81" s="246"/>
      <c r="F81" s="244"/>
      <c r="G81" s="245"/>
      <c r="H81" s="246"/>
      <c r="I81" s="244"/>
      <c r="J81" s="245"/>
      <c r="K81" s="246"/>
    </row>
    <row r="82" spans="1:11" ht="19.5" customHeight="1">
      <c r="A82" s="1220"/>
      <c r="B82" s="674"/>
      <c r="C82" s="675"/>
      <c r="D82" s="245"/>
      <c r="E82" s="246"/>
      <c r="F82" s="244"/>
      <c r="G82" s="245"/>
      <c r="H82" s="246"/>
      <c r="I82" s="244"/>
      <c r="J82" s="245"/>
      <c r="K82" s="246"/>
    </row>
    <row r="83" spans="1:11" ht="19.5" customHeight="1">
      <c r="A83" s="1220"/>
      <c r="B83" s="674"/>
      <c r="C83" s="675"/>
      <c r="D83" s="245"/>
      <c r="E83" s="246"/>
      <c r="F83" s="244"/>
      <c r="G83" s="245"/>
      <c r="H83" s="246"/>
      <c r="I83" s="244"/>
      <c r="J83" s="245"/>
      <c r="K83" s="246"/>
    </row>
    <row r="84" spans="1:11" ht="19.5" customHeight="1">
      <c r="A84" s="1220"/>
      <c r="B84" s="674"/>
      <c r="C84" s="675"/>
      <c r="D84" s="245"/>
      <c r="E84" s="246"/>
      <c r="F84" s="244"/>
      <c r="G84" s="245"/>
      <c r="H84" s="246"/>
      <c r="I84" s="244"/>
      <c r="J84" s="245"/>
      <c r="K84" s="246"/>
    </row>
    <row r="85" spans="1:11" ht="19.5" customHeight="1">
      <c r="A85" s="1220"/>
      <c r="B85" s="674"/>
      <c r="C85" s="675"/>
      <c r="D85" s="245"/>
      <c r="E85" s="246"/>
      <c r="F85" s="244"/>
      <c r="G85" s="245"/>
      <c r="H85" s="246"/>
      <c r="I85" s="244"/>
      <c r="J85" s="245"/>
      <c r="K85" s="246"/>
    </row>
    <row r="86" spans="1:11" ht="19.5" customHeight="1">
      <c r="A86" s="1220"/>
      <c r="B86" s="674"/>
      <c r="C86" s="675"/>
      <c r="D86" s="245"/>
      <c r="E86" s="246"/>
      <c r="F86" s="244"/>
      <c r="G86" s="245"/>
      <c r="H86" s="246"/>
      <c r="I86" s="244"/>
      <c r="J86" s="245"/>
      <c r="K86" s="246"/>
    </row>
    <row r="87" spans="1:11" ht="19.5" customHeight="1">
      <c r="A87" s="1220"/>
      <c r="B87" s="674"/>
      <c r="C87" s="675"/>
      <c r="D87" s="245"/>
      <c r="E87" s="246"/>
      <c r="F87" s="244"/>
      <c r="G87" s="245"/>
      <c r="H87" s="246"/>
      <c r="I87" s="244"/>
      <c r="J87" s="245"/>
      <c r="K87" s="246"/>
    </row>
    <row r="88" spans="1:11" ht="19.5" customHeight="1">
      <c r="A88" s="1220"/>
      <c r="B88" s="674"/>
      <c r="C88" s="675"/>
      <c r="D88" s="245"/>
      <c r="E88" s="246"/>
      <c r="F88" s="244"/>
      <c r="G88" s="245"/>
      <c r="H88" s="246"/>
      <c r="I88" s="244"/>
      <c r="J88" s="245"/>
      <c r="K88" s="246"/>
    </row>
    <row r="89" spans="1:11" ht="19.5" customHeight="1">
      <c r="A89" s="1220"/>
      <c r="B89" s="674"/>
      <c r="C89" s="675"/>
      <c r="D89" s="245"/>
      <c r="E89" s="246"/>
      <c r="F89" s="244"/>
      <c r="G89" s="245"/>
      <c r="H89" s="246"/>
      <c r="I89" s="244"/>
      <c r="J89" s="245"/>
      <c r="K89" s="246"/>
    </row>
    <row r="90" spans="1:11" ht="19.5" customHeight="1">
      <c r="A90" s="1220"/>
      <c r="B90" s="674"/>
      <c r="C90" s="675"/>
      <c r="D90" s="245"/>
      <c r="E90" s="246"/>
      <c r="F90" s="244"/>
      <c r="G90" s="245"/>
      <c r="H90" s="246"/>
      <c r="I90" s="244"/>
      <c r="J90" s="245"/>
      <c r="K90" s="246"/>
    </row>
    <row r="91" spans="1:11" ht="19.5" customHeight="1">
      <c r="A91" s="1220"/>
      <c r="B91" s="674"/>
      <c r="C91" s="675"/>
      <c r="D91" s="245"/>
      <c r="E91" s="246"/>
      <c r="F91" s="244"/>
      <c r="G91" s="245"/>
      <c r="H91" s="246"/>
      <c r="I91" s="244"/>
      <c r="J91" s="245"/>
      <c r="K91" s="246"/>
    </row>
    <row r="92" spans="1:11" ht="19.5" customHeight="1">
      <c r="A92" s="1220"/>
      <c r="B92" s="674"/>
      <c r="C92" s="675"/>
      <c r="D92" s="245"/>
      <c r="E92" s="246"/>
      <c r="F92" s="244"/>
      <c r="G92" s="245"/>
      <c r="H92" s="246"/>
      <c r="I92" s="244"/>
      <c r="J92" s="245"/>
      <c r="K92" s="246"/>
    </row>
    <row r="93" spans="1:11" ht="19.5" customHeight="1">
      <c r="A93" s="1220"/>
      <c r="B93" s="674"/>
      <c r="C93" s="675"/>
      <c r="D93" s="245"/>
      <c r="E93" s="246"/>
      <c r="F93" s="244"/>
      <c r="G93" s="245"/>
      <c r="H93" s="246"/>
      <c r="I93" s="244"/>
      <c r="J93" s="245"/>
      <c r="K93" s="246"/>
    </row>
    <row r="94" spans="1:11" ht="19.5" customHeight="1">
      <c r="A94" s="1220"/>
      <c r="B94" s="674"/>
      <c r="C94" s="675"/>
      <c r="D94" s="245"/>
      <c r="E94" s="246"/>
      <c r="F94" s="244"/>
      <c r="G94" s="245"/>
      <c r="H94" s="246"/>
      <c r="I94" s="244"/>
      <c r="J94" s="245"/>
      <c r="K94" s="246"/>
    </row>
    <row r="95" spans="1:11" ht="19.5" customHeight="1">
      <c r="A95" s="1220"/>
      <c r="B95" s="674"/>
      <c r="C95" s="675"/>
      <c r="D95" s="245"/>
      <c r="E95" s="246"/>
      <c r="F95" s="244"/>
      <c r="G95" s="245"/>
      <c r="H95" s="246"/>
      <c r="I95" s="244"/>
      <c r="J95" s="245"/>
      <c r="K95" s="246"/>
    </row>
    <row r="96" spans="1:11" ht="19.5" customHeight="1">
      <c r="A96" s="1220"/>
      <c r="B96" s="674"/>
      <c r="C96" s="675"/>
      <c r="D96" s="245"/>
      <c r="E96" s="246"/>
      <c r="F96" s="244"/>
      <c r="G96" s="245"/>
      <c r="H96" s="246"/>
      <c r="I96" s="244"/>
      <c r="J96" s="245"/>
      <c r="K96" s="246"/>
    </row>
    <row r="97" spans="1:11" ht="19.5" customHeight="1">
      <c r="A97" s="1220"/>
      <c r="B97" s="674"/>
      <c r="C97" s="675"/>
      <c r="D97" s="245"/>
      <c r="E97" s="246"/>
      <c r="F97" s="244"/>
      <c r="G97" s="245"/>
      <c r="H97" s="246"/>
      <c r="I97" s="244"/>
      <c r="J97" s="245"/>
      <c r="K97" s="246"/>
    </row>
    <row r="98" spans="1:11" ht="19.5" customHeight="1">
      <c r="A98" s="1220"/>
      <c r="B98" s="674"/>
      <c r="C98" s="675"/>
      <c r="D98" s="245"/>
      <c r="E98" s="246"/>
      <c r="F98" s="244"/>
      <c r="G98" s="245"/>
      <c r="H98" s="246"/>
      <c r="I98" s="244"/>
      <c r="J98" s="245"/>
      <c r="K98" s="246"/>
    </row>
    <row r="99" spans="1:11" ht="19.5" customHeight="1">
      <c r="A99" s="1220"/>
      <c r="B99" s="676"/>
      <c r="C99" s="675"/>
      <c r="D99" s="245"/>
      <c r="E99" s="246"/>
      <c r="F99" s="244"/>
      <c r="G99" s="245"/>
      <c r="H99" s="246"/>
      <c r="I99" s="244"/>
      <c r="J99" s="245"/>
      <c r="K99" s="246"/>
    </row>
    <row r="100" spans="1:11" ht="19.5" customHeight="1">
      <c r="A100" s="1220"/>
      <c r="B100" s="674"/>
      <c r="C100" s="675"/>
      <c r="D100" s="245"/>
      <c r="E100" s="246"/>
      <c r="F100" s="244"/>
      <c r="G100" s="245"/>
      <c r="H100" s="246"/>
      <c r="I100" s="244"/>
      <c r="J100" s="245"/>
      <c r="K100" s="246"/>
    </row>
    <row r="101" spans="1:11" ht="19.5" customHeight="1">
      <c r="A101" s="1220"/>
      <c r="B101" s="674"/>
      <c r="C101" s="675"/>
      <c r="D101" s="245"/>
      <c r="E101" s="246"/>
      <c r="F101" s="244"/>
      <c r="G101" s="245"/>
      <c r="H101" s="246"/>
      <c r="I101" s="244"/>
      <c r="J101" s="245"/>
      <c r="K101" s="246"/>
    </row>
    <row r="102" spans="1:11" ht="19.5" customHeight="1">
      <c r="A102" s="1220"/>
      <c r="B102" s="674"/>
      <c r="C102" s="675"/>
      <c r="D102" s="245"/>
      <c r="E102" s="246"/>
      <c r="F102" s="244"/>
      <c r="G102" s="245"/>
      <c r="H102" s="246"/>
      <c r="I102" s="244"/>
      <c r="J102" s="245"/>
      <c r="K102" s="246"/>
    </row>
    <row r="103" spans="1:11" ht="19.5" customHeight="1">
      <c r="A103" s="1220"/>
      <c r="B103" s="674"/>
      <c r="C103" s="675"/>
      <c r="D103" s="245"/>
      <c r="E103" s="246"/>
      <c r="F103" s="244"/>
      <c r="G103" s="245"/>
      <c r="H103" s="246"/>
      <c r="I103" s="244"/>
      <c r="J103" s="245"/>
      <c r="K103" s="246"/>
    </row>
    <row r="104" spans="1:11" ht="19.5" customHeight="1">
      <c r="A104" s="1220"/>
      <c r="B104" s="674"/>
      <c r="C104" s="675"/>
      <c r="D104" s="245"/>
      <c r="E104" s="246"/>
      <c r="F104" s="244"/>
      <c r="G104" s="245"/>
      <c r="H104" s="246"/>
      <c r="I104" s="244"/>
      <c r="J104" s="245"/>
      <c r="K104" s="246"/>
    </row>
    <row r="105" spans="1:11" ht="19.5" customHeight="1">
      <c r="A105" s="1220"/>
      <c r="B105" s="674"/>
      <c r="C105" s="675"/>
      <c r="D105" s="245"/>
      <c r="E105" s="246"/>
      <c r="F105" s="244"/>
      <c r="G105" s="245"/>
      <c r="H105" s="246"/>
      <c r="I105" s="244"/>
      <c r="J105" s="245"/>
      <c r="K105" s="246"/>
    </row>
    <row r="106" spans="1:11" ht="19.5" customHeight="1" thickBot="1">
      <c r="A106" s="1220"/>
      <c r="B106" s="674"/>
      <c r="C106" s="675"/>
      <c r="D106" s="245"/>
      <c r="E106" s="246"/>
      <c r="F106" s="244"/>
      <c r="G106" s="245"/>
      <c r="H106" s="246"/>
      <c r="I106" s="244"/>
      <c r="J106" s="245"/>
      <c r="K106" s="246"/>
    </row>
    <row r="107" spans="1:11" s="156" customFormat="1" ht="19.5" customHeight="1" thickBot="1">
      <c r="A107" s="1221"/>
      <c r="B107" s="221" t="s">
        <v>810</v>
      </c>
      <c r="C107" s="677">
        <f>SUM(C46:C106)</f>
        <v>0</v>
      </c>
      <c r="D107" s="224"/>
      <c r="E107" s="237">
        <f>SUM(E46:E106)</f>
        <v>0</v>
      </c>
      <c r="F107" s="223">
        <f>SUM(F46:F106)</f>
        <v>0</v>
      </c>
      <c r="G107" s="224"/>
      <c r="H107" s="237">
        <f>SUM(H46:H106)</f>
        <v>0</v>
      </c>
      <c r="I107" s="223">
        <f>SUM(I46:I106)</f>
        <v>0</v>
      </c>
      <c r="J107" s="224"/>
      <c r="K107" s="237">
        <f>SUM(K46:K106)</f>
        <v>0</v>
      </c>
    </row>
    <row r="108" spans="1:11" ht="9.75" customHeight="1" thickBot="1">
      <c r="A108" s="40"/>
      <c r="B108" s="41"/>
      <c r="C108" s="42"/>
      <c r="D108" s="42"/>
      <c r="E108" s="42"/>
      <c r="F108" s="42"/>
      <c r="G108" s="42"/>
      <c r="H108" s="42"/>
      <c r="I108" s="42"/>
      <c r="J108" s="42"/>
      <c r="K108" s="43"/>
    </row>
    <row r="109" spans="1:11" ht="19.5" customHeight="1">
      <c r="A109" s="1077" t="s">
        <v>939</v>
      </c>
      <c r="B109" s="218"/>
      <c r="C109" s="211"/>
      <c r="D109" s="209"/>
      <c r="E109" s="210"/>
      <c r="F109" s="211"/>
      <c r="G109" s="209"/>
      <c r="H109" s="210"/>
      <c r="I109" s="211"/>
      <c r="J109" s="209"/>
      <c r="K109" s="210"/>
    </row>
    <row r="110" spans="1:11" ht="19.5" customHeight="1">
      <c r="A110" s="1220"/>
      <c r="B110" s="222"/>
      <c r="C110" s="214"/>
      <c r="D110" s="212"/>
      <c r="E110" s="213"/>
      <c r="F110" s="214"/>
      <c r="G110" s="212"/>
      <c r="H110" s="213"/>
      <c r="I110" s="214"/>
      <c r="J110" s="212"/>
      <c r="K110" s="213"/>
    </row>
    <row r="111" spans="1:11" ht="19.5" customHeight="1">
      <c r="A111" s="1220"/>
      <c r="B111" s="219"/>
      <c r="C111" s="214"/>
      <c r="D111" s="212"/>
      <c r="E111" s="213"/>
      <c r="F111" s="214"/>
      <c r="G111" s="212"/>
      <c r="H111" s="213"/>
      <c r="I111" s="214"/>
      <c r="J111" s="212"/>
      <c r="K111" s="213"/>
    </row>
    <row r="112" spans="1:11" ht="19.5" customHeight="1" thickBot="1">
      <c r="A112" s="1220"/>
      <c r="B112" s="220"/>
      <c r="C112" s="215"/>
      <c r="D112" s="216"/>
      <c r="E112" s="217"/>
      <c r="F112" s="214"/>
      <c r="G112" s="212"/>
      <c r="H112" s="213"/>
      <c r="I112" s="214"/>
      <c r="J112" s="212"/>
      <c r="K112" s="213"/>
    </row>
    <row r="113" spans="1:11" s="156" customFormat="1" ht="19.5" customHeight="1" thickBot="1">
      <c r="A113" s="1221"/>
      <c r="B113" s="173" t="s">
        <v>810</v>
      </c>
      <c r="C113" s="223">
        <f>SUM(C109:C112)</f>
        <v>0</v>
      </c>
      <c r="D113" s="224"/>
      <c r="E113" s="237">
        <f>SUM(E109:E112)</f>
        <v>0</v>
      </c>
      <c r="F113" s="223">
        <f>SUM(F109:F112)</f>
        <v>0</v>
      </c>
      <c r="G113" s="224"/>
      <c r="H113" s="237">
        <f>SUM(H109:H112)</f>
        <v>0</v>
      </c>
      <c r="I113" s="223">
        <f>SUM(I109:I112)</f>
        <v>0</v>
      </c>
      <c r="J113" s="224"/>
      <c r="K113" s="237">
        <f>SUM(K109:K112)</f>
        <v>0</v>
      </c>
    </row>
    <row r="114" spans="1:11" s="232" customFormat="1" ht="19.5" customHeight="1" thickBot="1">
      <c r="A114" s="1222" t="s">
        <v>365</v>
      </c>
      <c r="B114" s="1223"/>
      <c r="C114" s="230">
        <f>C37+C44+C107+C113</f>
        <v>0</v>
      </c>
      <c r="D114" s="231"/>
      <c r="E114" s="234">
        <f>E37+E44+E107+E113</f>
        <v>0</v>
      </c>
      <c r="F114" s="230">
        <f>F37+F44+F107+F113</f>
        <v>0</v>
      </c>
      <c r="G114" s="231"/>
      <c r="H114" s="234">
        <f>H37+H44+H107+H113</f>
        <v>0</v>
      </c>
      <c r="I114" s="230">
        <f>I37+I44+I107+I113</f>
        <v>0</v>
      </c>
      <c r="J114" s="231"/>
      <c r="K114" s="234">
        <f>K37+K44+K107+K113</f>
        <v>0</v>
      </c>
    </row>
    <row r="115" spans="1:11" ht="9.75" customHeight="1" thickBot="1">
      <c r="A115" s="40"/>
      <c r="B115" s="41"/>
      <c r="C115" s="42"/>
      <c r="D115" s="42"/>
      <c r="E115" s="42"/>
      <c r="F115" s="42"/>
      <c r="G115" s="42"/>
      <c r="H115" s="42"/>
      <c r="I115" s="42"/>
      <c r="J115" s="42"/>
      <c r="K115" s="43"/>
    </row>
    <row r="116" spans="1:11" s="41" customFormat="1" ht="19.5" customHeight="1" thickBot="1">
      <c r="A116" s="1224" t="s">
        <v>798</v>
      </c>
      <c r="B116" s="1225"/>
      <c r="C116" s="1226"/>
      <c r="D116" s="1226"/>
      <c r="E116" s="1226"/>
      <c r="F116" s="1226"/>
      <c r="G116" s="1226"/>
      <c r="H116" s="1226"/>
      <c r="I116" s="1226"/>
      <c r="J116" s="1226"/>
      <c r="K116" s="1227"/>
    </row>
    <row r="117" spans="1:11" ht="19.5" customHeight="1">
      <c r="A117" s="1077" t="s">
        <v>940</v>
      </c>
      <c r="B117" s="218"/>
      <c r="C117" s="211"/>
      <c r="D117" s="209"/>
      <c r="E117" s="210"/>
      <c r="F117" s="211"/>
      <c r="G117" s="209"/>
      <c r="H117" s="210"/>
      <c r="I117" s="211"/>
      <c r="J117" s="209"/>
      <c r="K117" s="210"/>
    </row>
    <row r="118" spans="1:11" ht="19.5" customHeight="1">
      <c r="A118" s="1220"/>
      <c r="B118" s="222"/>
      <c r="C118" s="214"/>
      <c r="D118" s="212"/>
      <c r="E118" s="213"/>
      <c r="F118" s="214"/>
      <c r="G118" s="212"/>
      <c r="H118" s="213"/>
      <c r="I118" s="214"/>
      <c r="J118" s="212"/>
      <c r="K118" s="213"/>
    </row>
    <row r="119" spans="1:11" ht="19.5" customHeight="1">
      <c r="A119" s="1220"/>
      <c r="B119" s="219"/>
      <c r="C119" s="214"/>
      <c r="D119" s="212"/>
      <c r="E119" s="213"/>
      <c r="F119" s="214"/>
      <c r="G119" s="212"/>
      <c r="H119" s="213"/>
      <c r="I119" s="214"/>
      <c r="J119" s="212"/>
      <c r="K119" s="213"/>
    </row>
    <row r="120" spans="1:11" ht="19.5" customHeight="1">
      <c r="A120" s="1220"/>
      <c r="B120" s="219"/>
      <c r="C120" s="214"/>
      <c r="D120" s="212"/>
      <c r="E120" s="213"/>
      <c r="F120" s="214"/>
      <c r="G120" s="212"/>
      <c r="H120" s="213"/>
      <c r="I120" s="214"/>
      <c r="J120" s="212"/>
      <c r="K120" s="213"/>
    </row>
    <row r="121" spans="1:11" ht="19.5" customHeight="1" thickBot="1">
      <c r="A121" s="1220"/>
      <c r="B121" s="220"/>
      <c r="C121" s="215"/>
      <c r="D121" s="216"/>
      <c r="E121" s="217"/>
      <c r="F121" s="214"/>
      <c r="G121" s="212"/>
      <c r="H121" s="213"/>
      <c r="I121" s="214"/>
      <c r="J121" s="212"/>
      <c r="K121" s="213"/>
    </row>
    <row r="122" spans="1:11" s="156" customFormat="1" ht="19.5" customHeight="1" thickBot="1">
      <c r="A122" s="1221"/>
      <c r="B122" s="173" t="s">
        <v>810</v>
      </c>
      <c r="C122" s="223">
        <f>SUM(C117:C121)</f>
        <v>0</v>
      </c>
      <c r="D122" s="224"/>
      <c r="E122" s="237">
        <f>SUM(E117:E121)</f>
        <v>0</v>
      </c>
      <c r="F122" s="223">
        <f>SUM(F117:F121)</f>
        <v>0</v>
      </c>
      <c r="G122" s="224"/>
      <c r="H122" s="237">
        <f>SUM(H117:H121)</f>
        <v>0</v>
      </c>
      <c r="I122" s="223">
        <f>SUM(I117:I121)</f>
        <v>0</v>
      </c>
      <c r="J122" s="224"/>
      <c r="K122" s="237">
        <f>SUM(K117:K121)</f>
        <v>0</v>
      </c>
    </row>
    <row r="123" spans="1:11" ht="9.75" customHeight="1" thickBot="1">
      <c r="A123" s="40"/>
      <c r="B123" s="41"/>
      <c r="C123" s="42"/>
      <c r="D123" s="42"/>
      <c r="E123" s="42"/>
      <c r="F123" s="42"/>
      <c r="G123" s="42"/>
      <c r="H123" s="42"/>
      <c r="I123" s="42"/>
      <c r="J123" s="42"/>
      <c r="K123" s="43"/>
    </row>
    <row r="124" spans="1:11" ht="19.5" customHeight="1">
      <c r="A124" s="1077" t="s">
        <v>941</v>
      </c>
      <c r="B124" s="218"/>
      <c r="C124" s="211"/>
      <c r="D124" s="209"/>
      <c r="E124" s="210"/>
      <c r="F124" s="211"/>
      <c r="G124" s="209"/>
      <c r="H124" s="210"/>
      <c r="I124" s="211"/>
      <c r="J124" s="209"/>
      <c r="K124" s="210"/>
    </row>
    <row r="125" spans="1:11" ht="19.5" customHeight="1">
      <c r="A125" s="1220"/>
      <c r="B125" s="222"/>
      <c r="C125" s="214"/>
      <c r="D125" s="212"/>
      <c r="E125" s="213"/>
      <c r="F125" s="214"/>
      <c r="G125" s="212"/>
      <c r="H125" s="213"/>
      <c r="I125" s="214"/>
      <c r="J125" s="212"/>
      <c r="K125" s="213"/>
    </row>
    <row r="126" spans="1:11" ht="19.5" customHeight="1">
      <c r="A126" s="1220"/>
      <c r="B126" s="219"/>
      <c r="C126" s="214"/>
      <c r="D126" s="212"/>
      <c r="E126" s="213"/>
      <c r="F126" s="214"/>
      <c r="G126" s="212"/>
      <c r="H126" s="213"/>
      <c r="I126" s="214"/>
      <c r="J126" s="212"/>
      <c r="K126" s="213"/>
    </row>
    <row r="127" spans="1:11" ht="19.5" customHeight="1">
      <c r="A127" s="1220"/>
      <c r="B127" s="219"/>
      <c r="C127" s="214"/>
      <c r="D127" s="212"/>
      <c r="E127" s="213"/>
      <c r="F127" s="214"/>
      <c r="G127" s="212"/>
      <c r="H127" s="213"/>
      <c r="I127" s="214"/>
      <c r="J127" s="212"/>
      <c r="K127" s="213"/>
    </row>
    <row r="128" spans="1:11" ht="19.5" customHeight="1" thickBot="1">
      <c r="A128" s="1220"/>
      <c r="B128" s="220"/>
      <c r="C128" s="215"/>
      <c r="D128" s="216"/>
      <c r="E128" s="217"/>
      <c r="F128" s="214"/>
      <c r="G128" s="212"/>
      <c r="H128" s="213"/>
      <c r="I128" s="214"/>
      <c r="J128" s="212"/>
      <c r="K128" s="213"/>
    </row>
    <row r="129" spans="1:11" s="156" customFormat="1" ht="19.5" customHeight="1" thickBot="1">
      <c r="A129" s="1221"/>
      <c r="B129" s="173" t="s">
        <v>810</v>
      </c>
      <c r="C129" s="223">
        <f>SUM(C124:C128)</f>
        <v>0</v>
      </c>
      <c r="D129" s="224"/>
      <c r="E129" s="237">
        <f>SUM(E124:E128)</f>
        <v>0</v>
      </c>
      <c r="F129" s="223">
        <f>SUM(F124:F128)</f>
        <v>0</v>
      </c>
      <c r="G129" s="224"/>
      <c r="H129" s="237">
        <f>SUM(H124:H128)</f>
        <v>0</v>
      </c>
      <c r="I129" s="223">
        <f>SUM(I124:I128)</f>
        <v>0</v>
      </c>
      <c r="J129" s="224"/>
      <c r="K129" s="237">
        <f>SUM(K124:K128)</f>
        <v>0</v>
      </c>
    </row>
    <row r="130" spans="1:11" s="232" customFormat="1" ht="19.5" customHeight="1" thickBot="1">
      <c r="A130" s="1222" t="s">
        <v>526</v>
      </c>
      <c r="B130" s="1223" t="s">
        <v>123</v>
      </c>
      <c r="C130" s="230">
        <f>C122+C129</f>
        <v>0</v>
      </c>
      <c r="D130" s="231"/>
      <c r="E130" s="234">
        <f>E122+E129</f>
        <v>0</v>
      </c>
      <c r="F130" s="230">
        <f>F122+F129</f>
        <v>0</v>
      </c>
      <c r="G130" s="231"/>
      <c r="H130" s="234">
        <f>H122+H129</f>
        <v>0</v>
      </c>
      <c r="I130" s="230">
        <f>I122+I129</f>
        <v>0</v>
      </c>
      <c r="J130" s="231"/>
      <c r="K130" s="234">
        <f>K122+K129</f>
        <v>0</v>
      </c>
    </row>
    <row r="131" spans="1:11" ht="9.75" customHeight="1" thickBot="1">
      <c r="A131" s="40"/>
      <c r="B131" s="41"/>
      <c r="C131" s="42"/>
      <c r="D131" s="42"/>
      <c r="E131" s="42"/>
      <c r="F131" s="42"/>
      <c r="G131" s="42"/>
      <c r="H131" s="42"/>
      <c r="I131" s="42"/>
      <c r="J131" s="42"/>
      <c r="K131" s="43"/>
    </row>
    <row r="132" spans="1:11" s="41" customFormat="1" ht="19.5" customHeight="1" thickBot="1">
      <c r="A132" s="1224" t="s">
        <v>535</v>
      </c>
      <c r="B132" s="1225"/>
      <c r="C132" s="1226"/>
      <c r="D132" s="1226"/>
      <c r="E132" s="1226"/>
      <c r="F132" s="1226"/>
      <c r="G132" s="1226"/>
      <c r="H132" s="1226"/>
      <c r="I132" s="1226"/>
      <c r="J132" s="1226"/>
      <c r="K132" s="1227"/>
    </row>
    <row r="133" spans="1:11" ht="19.5" customHeight="1">
      <c r="A133" s="1077" t="s">
        <v>942</v>
      </c>
      <c r="B133" s="218"/>
      <c r="C133" s="211"/>
      <c r="D133" s="209"/>
      <c r="E133" s="210"/>
      <c r="F133" s="211"/>
      <c r="G133" s="209"/>
      <c r="H133" s="210"/>
      <c r="I133" s="211"/>
      <c r="J133" s="209"/>
      <c r="K133" s="210"/>
    </row>
    <row r="134" spans="1:11" ht="19.5" customHeight="1">
      <c r="A134" s="1220"/>
      <c r="B134" s="222"/>
      <c r="C134" s="214"/>
      <c r="D134" s="212"/>
      <c r="E134" s="213"/>
      <c r="F134" s="214"/>
      <c r="G134" s="212"/>
      <c r="H134" s="213"/>
      <c r="I134" s="214"/>
      <c r="J134" s="212"/>
      <c r="K134" s="213"/>
    </row>
    <row r="135" spans="1:11" ht="19.5" customHeight="1">
      <c r="A135" s="1220"/>
      <c r="B135" s="219"/>
      <c r="C135" s="214"/>
      <c r="D135" s="212"/>
      <c r="E135" s="213"/>
      <c r="F135" s="214"/>
      <c r="G135" s="212"/>
      <c r="H135" s="213"/>
      <c r="I135" s="214"/>
      <c r="J135" s="212"/>
      <c r="K135" s="213"/>
    </row>
    <row r="136" spans="1:11" ht="19.5" customHeight="1">
      <c r="A136" s="1220"/>
      <c r="B136" s="219"/>
      <c r="C136" s="214"/>
      <c r="D136" s="212"/>
      <c r="E136" s="213"/>
      <c r="F136" s="214"/>
      <c r="G136" s="212"/>
      <c r="H136" s="213"/>
      <c r="I136" s="214"/>
      <c r="J136" s="212"/>
      <c r="K136" s="213"/>
    </row>
    <row r="137" spans="1:11" ht="19.5" customHeight="1" thickBot="1">
      <c r="A137" s="1220"/>
      <c r="B137" s="220"/>
      <c r="C137" s="215"/>
      <c r="D137" s="216"/>
      <c r="E137" s="217"/>
      <c r="F137" s="214"/>
      <c r="G137" s="212"/>
      <c r="H137" s="213"/>
      <c r="I137" s="214"/>
      <c r="J137" s="212"/>
      <c r="K137" s="213"/>
    </row>
    <row r="138" spans="1:11" s="156" customFormat="1" ht="19.5" customHeight="1" thickBot="1">
      <c r="A138" s="1221"/>
      <c r="B138" s="173" t="s">
        <v>810</v>
      </c>
      <c r="C138" s="223">
        <f>SUM(C133:C137)</f>
        <v>0</v>
      </c>
      <c r="D138" s="224"/>
      <c r="E138" s="237">
        <f>SUM(E133:E137)</f>
        <v>0</v>
      </c>
      <c r="F138" s="223">
        <f>SUM(F133:F137)</f>
        <v>0</v>
      </c>
      <c r="G138" s="224"/>
      <c r="H138" s="237">
        <f>SUM(H133:H137)</f>
        <v>0</v>
      </c>
      <c r="I138" s="223">
        <f>SUM(I133:I137)</f>
        <v>0</v>
      </c>
      <c r="J138" s="224"/>
      <c r="K138" s="237">
        <f>SUM(K133:K137)</f>
        <v>0</v>
      </c>
    </row>
    <row r="139" spans="1:11" ht="9.75" customHeight="1" thickBot="1">
      <c r="A139" s="40"/>
      <c r="B139" s="41"/>
      <c r="C139" s="42"/>
      <c r="D139" s="42"/>
      <c r="E139" s="42"/>
      <c r="F139" s="42"/>
      <c r="G139" s="42"/>
      <c r="H139" s="42"/>
      <c r="I139" s="42"/>
      <c r="J139" s="42"/>
      <c r="K139" s="43"/>
    </row>
    <row r="140" spans="1:11" ht="19.5" customHeight="1">
      <c r="A140" s="1077" t="s">
        <v>943</v>
      </c>
      <c r="B140" s="218"/>
      <c r="C140" s="211"/>
      <c r="D140" s="209"/>
      <c r="E140" s="210"/>
      <c r="F140" s="211"/>
      <c r="G140" s="209"/>
      <c r="H140" s="210"/>
      <c r="I140" s="211"/>
      <c r="J140" s="209"/>
      <c r="K140" s="210"/>
    </row>
    <row r="141" spans="1:11" ht="19.5" customHeight="1">
      <c r="A141" s="1220"/>
      <c r="B141" s="222"/>
      <c r="C141" s="214"/>
      <c r="D141" s="212"/>
      <c r="E141" s="213"/>
      <c r="F141" s="214"/>
      <c r="G141" s="212"/>
      <c r="H141" s="213"/>
      <c r="I141" s="214"/>
      <c r="J141" s="212"/>
      <c r="K141" s="213"/>
    </row>
    <row r="142" spans="1:11" ht="19.5" customHeight="1">
      <c r="A142" s="1220"/>
      <c r="B142" s="219"/>
      <c r="C142" s="214"/>
      <c r="D142" s="212"/>
      <c r="E142" s="213"/>
      <c r="F142" s="214"/>
      <c r="G142" s="212"/>
      <c r="H142" s="213"/>
      <c r="I142" s="214"/>
      <c r="J142" s="212"/>
      <c r="K142" s="213"/>
    </row>
    <row r="143" spans="1:11" ht="19.5" customHeight="1">
      <c r="A143" s="1220"/>
      <c r="B143" s="219"/>
      <c r="C143" s="214"/>
      <c r="D143" s="212"/>
      <c r="E143" s="213"/>
      <c r="F143" s="214"/>
      <c r="G143" s="212"/>
      <c r="H143" s="213"/>
      <c r="I143" s="214"/>
      <c r="J143" s="212"/>
      <c r="K143" s="213"/>
    </row>
    <row r="144" spans="1:11" ht="19.5" customHeight="1" thickBot="1">
      <c r="A144" s="1220"/>
      <c r="B144" s="220"/>
      <c r="C144" s="215"/>
      <c r="D144" s="216"/>
      <c r="E144" s="217"/>
      <c r="F144" s="214"/>
      <c r="G144" s="212"/>
      <c r="H144" s="213"/>
      <c r="I144" s="214"/>
      <c r="J144" s="212"/>
      <c r="K144" s="213"/>
    </row>
    <row r="145" spans="1:11" s="156" customFormat="1" ht="19.5" customHeight="1" thickBot="1">
      <c r="A145" s="1221"/>
      <c r="B145" s="173" t="s">
        <v>810</v>
      </c>
      <c r="C145" s="223">
        <f>SUM(C140:C144)</f>
        <v>0</v>
      </c>
      <c r="D145" s="224"/>
      <c r="E145" s="237">
        <f>SUM(E140:E144)</f>
        <v>0</v>
      </c>
      <c r="F145" s="223">
        <f>SUM(F140:F144)</f>
        <v>0</v>
      </c>
      <c r="G145" s="224"/>
      <c r="H145" s="237">
        <f>SUM(H140:H144)</f>
        <v>0</v>
      </c>
      <c r="I145" s="223">
        <f>SUM(I140:I144)</f>
        <v>0</v>
      </c>
      <c r="J145" s="224"/>
      <c r="K145" s="237">
        <f>SUM(K140:K144)</f>
        <v>0</v>
      </c>
    </row>
    <row r="146" spans="1:11" ht="9.75" customHeight="1" thickBot="1">
      <c r="A146" s="40"/>
      <c r="B146" s="41"/>
      <c r="C146" s="42"/>
      <c r="D146" s="42"/>
      <c r="E146" s="42"/>
      <c r="F146" s="42"/>
      <c r="G146" s="42"/>
      <c r="H146" s="42"/>
      <c r="I146" s="42"/>
      <c r="J146" s="42"/>
      <c r="K146" s="43"/>
    </row>
    <row r="147" spans="1:11" ht="19.5" customHeight="1">
      <c r="A147" s="1077" t="s">
        <v>944</v>
      </c>
      <c r="B147" s="218"/>
      <c r="C147" s="211"/>
      <c r="D147" s="209"/>
      <c r="E147" s="210"/>
      <c r="F147" s="211"/>
      <c r="G147" s="209"/>
      <c r="H147" s="210"/>
      <c r="I147" s="211"/>
      <c r="J147" s="209"/>
      <c r="K147" s="210"/>
    </row>
    <row r="148" spans="1:11" ht="19.5" customHeight="1">
      <c r="A148" s="1220"/>
      <c r="B148" s="222"/>
      <c r="C148" s="214"/>
      <c r="D148" s="212"/>
      <c r="E148" s="213"/>
      <c r="F148" s="214"/>
      <c r="G148" s="212"/>
      <c r="H148" s="213"/>
      <c r="I148" s="214"/>
      <c r="J148" s="212"/>
      <c r="K148" s="213"/>
    </row>
    <row r="149" spans="1:11" ht="19.5" customHeight="1">
      <c r="A149" s="1220"/>
      <c r="B149" s="219"/>
      <c r="C149" s="214"/>
      <c r="D149" s="212"/>
      <c r="E149" s="213"/>
      <c r="F149" s="214"/>
      <c r="G149" s="212"/>
      <c r="H149" s="213"/>
      <c r="I149" s="214"/>
      <c r="J149" s="212"/>
      <c r="K149" s="213"/>
    </row>
    <row r="150" spans="1:11" ht="19.5" customHeight="1">
      <c r="A150" s="1220"/>
      <c r="B150" s="219"/>
      <c r="C150" s="214"/>
      <c r="D150" s="212"/>
      <c r="E150" s="213"/>
      <c r="F150" s="214"/>
      <c r="G150" s="212"/>
      <c r="H150" s="213"/>
      <c r="I150" s="214"/>
      <c r="J150" s="212"/>
      <c r="K150" s="213"/>
    </row>
    <row r="151" spans="1:11" ht="19.5" customHeight="1" thickBot="1">
      <c r="A151" s="1220"/>
      <c r="B151" s="220"/>
      <c r="C151" s="215"/>
      <c r="D151" s="216"/>
      <c r="E151" s="217"/>
      <c r="F151" s="214"/>
      <c r="G151" s="212"/>
      <c r="H151" s="213"/>
      <c r="I151" s="214"/>
      <c r="J151" s="212"/>
      <c r="K151" s="213"/>
    </row>
    <row r="152" spans="1:11" s="156" customFormat="1" ht="19.5" customHeight="1" thickBot="1">
      <c r="A152" s="1221"/>
      <c r="B152" s="173" t="s">
        <v>810</v>
      </c>
      <c r="C152" s="223">
        <f>SUM(C147:C151)</f>
        <v>0</v>
      </c>
      <c r="D152" s="224"/>
      <c r="E152" s="237">
        <f>SUM(E147:E151)</f>
        <v>0</v>
      </c>
      <c r="F152" s="223">
        <f>SUM(F147:F151)</f>
        <v>0</v>
      </c>
      <c r="G152" s="224"/>
      <c r="H152" s="237">
        <f>SUM(H147:H151)</f>
        <v>0</v>
      </c>
      <c r="I152" s="223">
        <f>SUM(I147:I151)</f>
        <v>0</v>
      </c>
      <c r="J152" s="224"/>
      <c r="K152" s="237">
        <f>SUM(K147:K151)</f>
        <v>0</v>
      </c>
    </row>
    <row r="153" spans="1:11" ht="9.75" customHeight="1" thickBot="1">
      <c r="A153" s="40"/>
      <c r="B153" s="41"/>
      <c r="C153" s="42"/>
      <c r="D153" s="42"/>
      <c r="E153" s="42"/>
      <c r="F153" s="42"/>
      <c r="G153" s="42"/>
      <c r="H153" s="42"/>
      <c r="I153" s="42"/>
      <c r="J153" s="42"/>
      <c r="K153" s="43"/>
    </row>
    <row r="154" spans="1:11" ht="19.5" customHeight="1">
      <c r="A154" s="1077" t="s">
        <v>945</v>
      </c>
      <c r="B154" s="218"/>
      <c r="C154" s="211"/>
      <c r="D154" s="209"/>
      <c r="E154" s="210"/>
      <c r="F154" s="211"/>
      <c r="G154" s="209"/>
      <c r="H154" s="210"/>
      <c r="I154" s="211"/>
      <c r="J154" s="209"/>
      <c r="K154" s="210"/>
    </row>
    <row r="155" spans="1:11" ht="19.5" customHeight="1">
      <c r="A155" s="1220"/>
      <c r="B155" s="222"/>
      <c r="C155" s="214"/>
      <c r="D155" s="212"/>
      <c r="E155" s="213"/>
      <c r="F155" s="214"/>
      <c r="G155" s="212"/>
      <c r="H155" s="213"/>
      <c r="I155" s="214"/>
      <c r="J155" s="212"/>
      <c r="K155" s="213"/>
    </row>
    <row r="156" spans="1:11" ht="19.5" customHeight="1">
      <c r="A156" s="1220"/>
      <c r="B156" s="222"/>
      <c r="C156" s="214"/>
      <c r="D156" s="212"/>
      <c r="E156" s="213"/>
      <c r="F156" s="214"/>
      <c r="G156" s="212"/>
      <c r="H156" s="213"/>
      <c r="I156" s="214"/>
      <c r="J156" s="212"/>
      <c r="K156" s="213"/>
    </row>
    <row r="157" spans="1:11" ht="19.5" customHeight="1">
      <c r="A157" s="1220"/>
      <c r="B157" s="219"/>
      <c r="C157" s="214"/>
      <c r="D157" s="212"/>
      <c r="E157" s="213"/>
      <c r="F157" s="214"/>
      <c r="G157" s="212"/>
      <c r="H157" s="213"/>
      <c r="I157" s="214"/>
      <c r="J157" s="212"/>
      <c r="K157" s="213"/>
    </row>
    <row r="158" spans="1:11" ht="19.5" customHeight="1" thickBot="1">
      <c r="A158" s="1220"/>
      <c r="B158" s="220"/>
      <c r="C158" s="215"/>
      <c r="D158" s="216"/>
      <c r="E158" s="217"/>
      <c r="F158" s="214"/>
      <c r="G158" s="212"/>
      <c r="H158" s="213"/>
      <c r="I158" s="214"/>
      <c r="J158" s="212"/>
      <c r="K158" s="213"/>
    </row>
    <row r="159" spans="1:11" s="156" customFormat="1" ht="19.5" customHeight="1" thickBot="1">
      <c r="A159" s="1221"/>
      <c r="B159" s="173" t="s">
        <v>810</v>
      </c>
      <c r="C159" s="223">
        <f>SUM(C154:C158)</f>
        <v>0</v>
      </c>
      <c r="D159" s="224"/>
      <c r="E159" s="237">
        <f>SUM(E154:E158)</f>
        <v>0</v>
      </c>
      <c r="F159" s="223">
        <f>SUM(F154:F158)</f>
        <v>0</v>
      </c>
      <c r="G159" s="224"/>
      <c r="H159" s="237">
        <f>SUM(H154:H158)</f>
        <v>0</v>
      </c>
      <c r="I159" s="223">
        <f>SUM(I154:I158)</f>
        <v>0</v>
      </c>
      <c r="J159" s="224"/>
      <c r="K159" s="237">
        <f>SUM(K154:K158)</f>
        <v>0</v>
      </c>
    </row>
    <row r="160" spans="1:11" ht="9.75" customHeight="1" thickBot="1">
      <c r="A160" s="40"/>
      <c r="B160" s="41"/>
      <c r="C160" s="42"/>
      <c r="D160" s="42"/>
      <c r="E160" s="42"/>
      <c r="F160" s="42"/>
      <c r="G160" s="42"/>
      <c r="H160" s="42"/>
      <c r="I160" s="42"/>
      <c r="J160" s="42"/>
      <c r="K160" s="43"/>
    </row>
    <row r="161" spans="1:11" ht="19.5" customHeight="1">
      <c r="A161" s="1077" t="s">
        <v>946</v>
      </c>
      <c r="B161" s="218"/>
      <c r="C161" s="211"/>
      <c r="D161" s="209"/>
      <c r="E161" s="210"/>
      <c r="F161" s="211"/>
      <c r="G161" s="209"/>
      <c r="H161" s="210"/>
      <c r="I161" s="211"/>
      <c r="J161" s="209"/>
      <c r="K161" s="210"/>
    </row>
    <row r="162" spans="1:11" ht="19.5" customHeight="1">
      <c r="A162" s="1220"/>
      <c r="B162" s="222"/>
      <c r="C162" s="214"/>
      <c r="D162" s="212"/>
      <c r="E162" s="213"/>
      <c r="F162" s="214"/>
      <c r="G162" s="212"/>
      <c r="H162" s="213"/>
      <c r="I162" s="214"/>
      <c r="J162" s="212"/>
      <c r="K162" s="213"/>
    </row>
    <row r="163" spans="1:11" ht="19.5" customHeight="1">
      <c r="A163" s="1220"/>
      <c r="B163" s="222"/>
      <c r="C163" s="214"/>
      <c r="D163" s="212"/>
      <c r="E163" s="213"/>
      <c r="F163" s="214"/>
      <c r="G163" s="212"/>
      <c r="H163" s="213"/>
      <c r="I163" s="214"/>
      <c r="J163" s="212"/>
      <c r="K163" s="213"/>
    </row>
    <row r="164" spans="1:11" ht="19.5" customHeight="1">
      <c r="A164" s="1220"/>
      <c r="B164" s="219"/>
      <c r="C164" s="214"/>
      <c r="D164" s="212"/>
      <c r="E164" s="213"/>
      <c r="F164" s="214"/>
      <c r="G164" s="212"/>
      <c r="H164" s="213"/>
      <c r="I164" s="214"/>
      <c r="J164" s="212"/>
      <c r="K164" s="213"/>
    </row>
    <row r="165" spans="1:11" ht="19.5" customHeight="1" thickBot="1">
      <c r="A165" s="1220"/>
      <c r="B165" s="220"/>
      <c r="C165" s="215"/>
      <c r="D165" s="216"/>
      <c r="E165" s="217"/>
      <c r="F165" s="214"/>
      <c r="G165" s="212"/>
      <c r="H165" s="213"/>
      <c r="I165" s="214"/>
      <c r="J165" s="212"/>
      <c r="K165" s="213"/>
    </row>
    <row r="166" spans="1:11" s="156" customFormat="1" ht="19.5" customHeight="1" thickBot="1">
      <c r="A166" s="1221"/>
      <c r="B166" s="173" t="s">
        <v>810</v>
      </c>
      <c r="C166" s="223">
        <f>SUM(C161:C165)</f>
        <v>0</v>
      </c>
      <c r="D166" s="224"/>
      <c r="E166" s="237">
        <f>SUM(E161:E165)</f>
        <v>0</v>
      </c>
      <c r="F166" s="223">
        <f>SUM(F161:F165)</f>
        <v>0</v>
      </c>
      <c r="G166" s="224"/>
      <c r="H166" s="237">
        <f>SUM(H161:H165)</f>
        <v>0</v>
      </c>
      <c r="I166" s="223">
        <f>SUM(I161:I165)</f>
        <v>0</v>
      </c>
      <c r="J166" s="224"/>
      <c r="K166" s="237">
        <f>SUM(K161:K165)</f>
        <v>0</v>
      </c>
    </row>
    <row r="167" spans="1:11" s="232" customFormat="1" ht="19.5" customHeight="1" thickBot="1">
      <c r="A167" s="1222" t="s">
        <v>536</v>
      </c>
      <c r="B167" s="1223"/>
      <c r="C167" s="230">
        <f>C138+C145+C152+C159+C166</f>
        <v>0</v>
      </c>
      <c r="D167" s="231"/>
      <c r="E167" s="234">
        <f>E138+E145+E152+E159+E166</f>
        <v>0</v>
      </c>
      <c r="F167" s="230">
        <f>F138+F145+F152+F159+F166</f>
        <v>0</v>
      </c>
      <c r="G167" s="231"/>
      <c r="H167" s="234">
        <f>H138+H145+H152+H159+H166</f>
        <v>0</v>
      </c>
      <c r="I167" s="230">
        <f>I138+I145+I152+I159+I166</f>
        <v>0</v>
      </c>
      <c r="J167" s="231"/>
      <c r="K167" s="234">
        <f>K138+K145+K152+K159+K166</f>
        <v>0</v>
      </c>
    </row>
    <row r="168" spans="1:11" ht="9.75" customHeight="1" thickBot="1">
      <c r="A168" s="40"/>
      <c r="B168" s="41"/>
      <c r="C168" s="42"/>
      <c r="D168" s="42"/>
      <c r="E168" s="42"/>
      <c r="F168" s="42"/>
      <c r="G168" s="42"/>
      <c r="H168" s="42"/>
      <c r="I168" s="42"/>
      <c r="J168" s="42"/>
      <c r="K168" s="43"/>
    </row>
    <row r="169" spans="1:11" s="41" customFormat="1" ht="19.5" customHeight="1" thickBot="1">
      <c r="A169" s="1230" t="s">
        <v>527</v>
      </c>
      <c r="B169" s="1138"/>
      <c r="C169" s="228">
        <f>C29+C114+C130+C167</f>
        <v>0</v>
      </c>
      <c r="D169" s="229"/>
      <c r="E169" s="253">
        <f>E29+E114+E130+E167</f>
        <v>0</v>
      </c>
      <c r="F169" s="228">
        <f>F29+F114+F130+F167</f>
        <v>0</v>
      </c>
      <c r="G169" s="229"/>
      <c r="H169" s="253">
        <f>H29+H114+H130+H167</f>
        <v>0</v>
      </c>
      <c r="I169" s="228">
        <f>I29+I114+I130+I167</f>
        <v>0</v>
      </c>
      <c r="J169" s="229"/>
      <c r="K169" s="253">
        <f>K29+K114+K130+K167</f>
        <v>0</v>
      </c>
    </row>
    <row r="170" spans="1:11" ht="9.75" customHeight="1" thickBot="1">
      <c r="A170" s="40"/>
      <c r="B170" s="41"/>
      <c r="C170" s="42"/>
      <c r="D170" s="42"/>
      <c r="E170" s="42"/>
      <c r="F170" s="42"/>
      <c r="G170" s="42"/>
      <c r="H170" s="42"/>
      <c r="I170" s="42"/>
      <c r="J170" s="42"/>
      <c r="K170" s="43"/>
    </row>
    <row r="171" spans="1:11" s="41" customFormat="1" ht="19.5" customHeight="1">
      <c r="A171" s="1212" t="s">
        <v>528</v>
      </c>
      <c r="B171" s="1213"/>
      <c r="C171" s="1213"/>
      <c r="D171" s="1213"/>
      <c r="E171" s="1213"/>
      <c r="F171" s="1213"/>
      <c r="G171" s="1213"/>
      <c r="H171" s="1213"/>
      <c r="I171" s="1213"/>
      <c r="J171" s="1213"/>
      <c r="K171" s="1214"/>
    </row>
    <row r="172" spans="1:11" s="41" customFormat="1" ht="19.5" customHeight="1" thickBot="1">
      <c r="A172" s="1231" t="s">
        <v>705</v>
      </c>
      <c r="B172" s="1232"/>
      <c r="C172" s="1233"/>
      <c r="D172" s="1233"/>
      <c r="E172" s="1233"/>
      <c r="F172" s="1233"/>
      <c r="G172" s="1233"/>
      <c r="H172" s="1233"/>
      <c r="I172" s="1233"/>
      <c r="J172" s="1233"/>
      <c r="K172" s="1234"/>
    </row>
    <row r="173" spans="1:11" ht="19.5" customHeight="1">
      <c r="A173" s="1077" t="s">
        <v>960</v>
      </c>
      <c r="B173" s="218"/>
      <c r="C173" s="211"/>
      <c r="D173" s="209"/>
      <c r="E173" s="210"/>
      <c r="F173" s="211"/>
      <c r="G173" s="209"/>
      <c r="H173" s="210"/>
      <c r="I173" s="211"/>
      <c r="J173" s="209"/>
      <c r="K173" s="210"/>
    </row>
    <row r="174" spans="1:11" ht="19.5" customHeight="1">
      <c r="A174" s="1220"/>
      <c r="B174" s="222"/>
      <c r="C174" s="214"/>
      <c r="D174" s="212"/>
      <c r="E174" s="213"/>
      <c r="F174" s="214"/>
      <c r="G174" s="212"/>
      <c r="H174" s="213"/>
      <c r="I174" s="214"/>
      <c r="J174" s="212"/>
      <c r="K174" s="213"/>
    </row>
    <row r="175" spans="1:11" ht="19.5" customHeight="1">
      <c r="A175" s="1220"/>
      <c r="B175" s="222"/>
      <c r="C175" s="214"/>
      <c r="D175" s="212"/>
      <c r="E175" s="213"/>
      <c r="F175" s="214"/>
      <c r="G175" s="212"/>
      <c r="H175" s="213"/>
      <c r="I175" s="214"/>
      <c r="J175" s="212"/>
      <c r="K175" s="213"/>
    </row>
    <row r="176" spans="1:11" ht="19.5" customHeight="1">
      <c r="A176" s="1220"/>
      <c r="B176" s="219"/>
      <c r="C176" s="214"/>
      <c r="D176" s="212"/>
      <c r="E176" s="213"/>
      <c r="F176" s="214"/>
      <c r="G176" s="212"/>
      <c r="H176" s="213"/>
      <c r="I176" s="214"/>
      <c r="J176" s="212"/>
      <c r="K176" s="213"/>
    </row>
    <row r="177" spans="1:11" ht="19.5" customHeight="1" thickBot="1">
      <c r="A177" s="1220"/>
      <c r="B177" s="220"/>
      <c r="C177" s="215"/>
      <c r="D177" s="216"/>
      <c r="E177" s="217"/>
      <c r="F177" s="214"/>
      <c r="G177" s="212"/>
      <c r="H177" s="213"/>
      <c r="I177" s="214"/>
      <c r="J177" s="212"/>
      <c r="K177" s="213"/>
    </row>
    <row r="178" spans="1:11" s="156" customFormat="1" ht="19.5" customHeight="1" thickBot="1">
      <c r="A178" s="1221"/>
      <c r="B178" s="173" t="s">
        <v>810</v>
      </c>
      <c r="C178" s="223">
        <f>SUM(C173:C177)</f>
        <v>0</v>
      </c>
      <c r="D178" s="224"/>
      <c r="E178" s="237">
        <f>SUM(E173:E177)</f>
        <v>0</v>
      </c>
      <c r="F178" s="223">
        <f>SUM(F173:F177)</f>
        <v>0</v>
      </c>
      <c r="G178" s="224"/>
      <c r="H178" s="237">
        <f>SUM(H173:H177)</f>
        <v>0</v>
      </c>
      <c r="I178" s="223">
        <f>SUM(I173:I177)</f>
        <v>0</v>
      </c>
      <c r="J178" s="224"/>
      <c r="K178" s="237">
        <f>SUM(K173:K177)</f>
        <v>0</v>
      </c>
    </row>
    <row r="179" spans="1:11" ht="9.75" customHeight="1" thickBot="1">
      <c r="A179" s="40"/>
      <c r="B179" s="41"/>
      <c r="C179" s="42"/>
      <c r="D179" s="42"/>
      <c r="E179" s="42"/>
      <c r="F179" s="42"/>
      <c r="G179" s="42"/>
      <c r="H179" s="42"/>
      <c r="I179" s="42"/>
      <c r="J179" s="42"/>
      <c r="K179" s="43"/>
    </row>
    <row r="180" spans="1:11" ht="19.5" customHeight="1">
      <c r="A180" s="1077" t="s">
        <v>961</v>
      </c>
      <c r="B180" s="218"/>
      <c r="C180" s="211"/>
      <c r="D180" s="209"/>
      <c r="E180" s="210"/>
      <c r="F180" s="211"/>
      <c r="G180" s="209"/>
      <c r="H180" s="210"/>
      <c r="I180" s="211"/>
      <c r="J180" s="209"/>
      <c r="K180" s="210"/>
    </row>
    <row r="181" spans="1:11" ht="19.5" customHeight="1">
      <c r="A181" s="1220"/>
      <c r="B181" s="222"/>
      <c r="C181" s="214"/>
      <c r="D181" s="212"/>
      <c r="E181" s="213"/>
      <c r="F181" s="214"/>
      <c r="G181" s="212"/>
      <c r="H181" s="213"/>
      <c r="I181" s="214"/>
      <c r="J181" s="212"/>
      <c r="K181" s="213"/>
    </row>
    <row r="182" spans="1:11" ht="19.5" customHeight="1">
      <c r="A182" s="1220"/>
      <c r="B182" s="222"/>
      <c r="C182" s="214"/>
      <c r="D182" s="212"/>
      <c r="E182" s="213"/>
      <c r="F182" s="214"/>
      <c r="G182" s="212"/>
      <c r="H182" s="213"/>
      <c r="I182" s="214"/>
      <c r="J182" s="212"/>
      <c r="K182" s="213"/>
    </row>
    <row r="183" spans="1:11" ht="19.5" customHeight="1">
      <c r="A183" s="1220"/>
      <c r="B183" s="219"/>
      <c r="C183" s="214"/>
      <c r="D183" s="212"/>
      <c r="E183" s="213"/>
      <c r="F183" s="214"/>
      <c r="G183" s="212"/>
      <c r="H183" s="213"/>
      <c r="I183" s="214"/>
      <c r="J183" s="212"/>
      <c r="K183" s="213"/>
    </row>
    <row r="184" spans="1:11" ht="19.5" customHeight="1" thickBot="1">
      <c r="A184" s="1220"/>
      <c r="B184" s="220"/>
      <c r="C184" s="215"/>
      <c r="D184" s="216"/>
      <c r="E184" s="217"/>
      <c r="F184" s="214"/>
      <c r="G184" s="212"/>
      <c r="H184" s="213"/>
      <c r="I184" s="214"/>
      <c r="J184" s="212"/>
      <c r="K184" s="213"/>
    </row>
    <row r="185" spans="1:11" s="156" customFormat="1" ht="19.5" customHeight="1" thickBot="1">
      <c r="A185" s="1221"/>
      <c r="B185" s="173" t="s">
        <v>810</v>
      </c>
      <c r="C185" s="223">
        <f>SUM(C180:C184)</f>
        <v>0</v>
      </c>
      <c r="D185" s="224"/>
      <c r="E185" s="237">
        <f>SUM(E180:E184)</f>
        <v>0</v>
      </c>
      <c r="F185" s="223">
        <f>SUM(F180:F184)</f>
        <v>0</v>
      </c>
      <c r="G185" s="224"/>
      <c r="H185" s="237">
        <f>SUM(H180:H184)</f>
        <v>0</v>
      </c>
      <c r="I185" s="223">
        <f>SUM(I180:I184)</f>
        <v>0</v>
      </c>
      <c r="J185" s="224"/>
      <c r="K185" s="237">
        <f>SUM(K180:K184)</f>
        <v>0</v>
      </c>
    </row>
    <row r="186" spans="1:11" ht="9.75" customHeight="1" thickBot="1">
      <c r="A186" s="40"/>
      <c r="B186" s="41"/>
      <c r="C186" s="42"/>
      <c r="D186" s="42"/>
      <c r="E186" s="42"/>
      <c r="F186" s="42"/>
      <c r="G186" s="42"/>
      <c r="H186" s="42"/>
      <c r="I186" s="42"/>
      <c r="J186" s="42"/>
      <c r="K186" s="43"/>
    </row>
    <row r="187" spans="1:11" ht="19.5" customHeight="1">
      <c r="A187" s="1077" t="s">
        <v>962</v>
      </c>
      <c r="B187" s="218"/>
      <c r="C187" s="211"/>
      <c r="D187" s="209"/>
      <c r="E187" s="210"/>
      <c r="F187" s="211"/>
      <c r="G187" s="209"/>
      <c r="H187" s="210"/>
      <c r="I187" s="211"/>
      <c r="J187" s="209"/>
      <c r="K187" s="210"/>
    </row>
    <row r="188" spans="1:11" ht="19.5" customHeight="1">
      <c r="A188" s="1220"/>
      <c r="B188" s="222"/>
      <c r="C188" s="214"/>
      <c r="D188" s="212"/>
      <c r="E188" s="213"/>
      <c r="F188" s="214"/>
      <c r="G188" s="212"/>
      <c r="H188" s="213"/>
      <c r="I188" s="214"/>
      <c r="J188" s="212"/>
      <c r="K188" s="213"/>
    </row>
    <row r="189" spans="1:11" ht="19.5" customHeight="1">
      <c r="A189" s="1220"/>
      <c r="B189" s="219"/>
      <c r="C189" s="214"/>
      <c r="D189" s="212"/>
      <c r="E189" s="213"/>
      <c r="F189" s="214"/>
      <c r="G189" s="212"/>
      <c r="H189" s="213"/>
      <c r="I189" s="214"/>
      <c r="J189" s="212"/>
      <c r="K189" s="213"/>
    </row>
    <row r="190" spans="1:11" ht="19.5" customHeight="1">
      <c r="A190" s="1220"/>
      <c r="B190" s="219"/>
      <c r="C190" s="214"/>
      <c r="D190" s="212"/>
      <c r="E190" s="213"/>
      <c r="F190" s="214"/>
      <c r="G190" s="212"/>
      <c r="H190" s="213"/>
      <c r="I190" s="214"/>
      <c r="J190" s="212"/>
      <c r="K190" s="213"/>
    </row>
    <row r="191" spans="1:11" ht="19.5" customHeight="1" thickBot="1">
      <c r="A191" s="1220"/>
      <c r="B191" s="220"/>
      <c r="C191" s="215"/>
      <c r="D191" s="216"/>
      <c r="E191" s="217"/>
      <c r="F191" s="214"/>
      <c r="G191" s="212"/>
      <c r="H191" s="213"/>
      <c r="I191" s="214"/>
      <c r="J191" s="212"/>
      <c r="K191" s="213"/>
    </row>
    <row r="192" spans="1:11" s="156" customFormat="1" ht="19.5" customHeight="1" thickBot="1">
      <c r="A192" s="1221"/>
      <c r="B192" s="173" t="s">
        <v>810</v>
      </c>
      <c r="C192" s="223">
        <f>SUM(C187:C191)</f>
        <v>0</v>
      </c>
      <c r="D192" s="224"/>
      <c r="E192" s="237">
        <f>SUM(E187:E191)</f>
        <v>0</v>
      </c>
      <c r="F192" s="223">
        <f>SUM(F187:F191)</f>
        <v>0</v>
      </c>
      <c r="G192" s="224"/>
      <c r="H192" s="237">
        <f>SUM(H187:H191)</f>
        <v>0</v>
      </c>
      <c r="I192" s="223">
        <f>SUM(I187:I191)</f>
        <v>0</v>
      </c>
      <c r="J192" s="224"/>
      <c r="K192" s="237">
        <f>SUM(K187:K191)</f>
        <v>0</v>
      </c>
    </row>
    <row r="193" spans="1:11" ht="9.75" customHeight="1" thickBot="1">
      <c r="A193" s="40"/>
      <c r="B193" s="41"/>
      <c r="C193" s="42"/>
      <c r="D193" s="42"/>
      <c r="E193" s="42"/>
      <c r="F193" s="42"/>
      <c r="G193" s="42"/>
      <c r="H193" s="42"/>
      <c r="I193" s="42"/>
      <c r="J193" s="42"/>
      <c r="K193" s="43"/>
    </row>
    <row r="194" spans="1:11" ht="19.5" customHeight="1">
      <c r="A194" s="1077" t="s">
        <v>963</v>
      </c>
      <c r="B194" s="218"/>
      <c r="C194" s="211"/>
      <c r="D194" s="209"/>
      <c r="E194" s="210"/>
      <c r="F194" s="211"/>
      <c r="G194" s="209"/>
      <c r="H194" s="210"/>
      <c r="I194" s="211"/>
      <c r="J194" s="209"/>
      <c r="K194" s="210"/>
    </row>
    <row r="195" spans="1:11" ht="19.5" customHeight="1">
      <c r="A195" s="1220"/>
      <c r="B195" s="222"/>
      <c r="C195" s="214"/>
      <c r="D195" s="212"/>
      <c r="E195" s="213"/>
      <c r="F195" s="214"/>
      <c r="G195" s="212"/>
      <c r="H195" s="213"/>
      <c r="I195" s="214"/>
      <c r="J195" s="212"/>
      <c r="K195" s="213"/>
    </row>
    <row r="196" spans="1:11" ht="19.5" customHeight="1">
      <c r="A196" s="1220"/>
      <c r="B196" s="219"/>
      <c r="C196" s="214"/>
      <c r="D196" s="212"/>
      <c r="E196" s="213"/>
      <c r="F196" s="214"/>
      <c r="G196" s="212"/>
      <c r="H196" s="213"/>
      <c r="I196" s="214"/>
      <c r="J196" s="212"/>
      <c r="K196" s="213"/>
    </row>
    <row r="197" spans="1:11" ht="19.5" customHeight="1">
      <c r="A197" s="1220"/>
      <c r="B197" s="219"/>
      <c r="C197" s="214"/>
      <c r="D197" s="212"/>
      <c r="E197" s="213"/>
      <c r="F197" s="214"/>
      <c r="G197" s="212"/>
      <c r="H197" s="213"/>
      <c r="I197" s="214"/>
      <c r="J197" s="212"/>
      <c r="K197" s="213"/>
    </row>
    <row r="198" spans="1:11" ht="19.5" customHeight="1" thickBot="1">
      <c r="A198" s="1220"/>
      <c r="B198" s="220"/>
      <c r="C198" s="215"/>
      <c r="D198" s="216"/>
      <c r="E198" s="217"/>
      <c r="F198" s="214"/>
      <c r="G198" s="212"/>
      <c r="H198" s="213"/>
      <c r="I198" s="214"/>
      <c r="J198" s="212"/>
      <c r="K198" s="213"/>
    </row>
    <row r="199" spans="1:11" s="156" customFormat="1" ht="19.5" customHeight="1" thickBot="1">
      <c r="A199" s="1221"/>
      <c r="B199" s="173" t="s">
        <v>810</v>
      </c>
      <c r="C199" s="223">
        <f>SUM(C194:C198)</f>
        <v>0</v>
      </c>
      <c r="D199" s="224"/>
      <c r="E199" s="237">
        <f>SUM(E194:E198)</f>
        <v>0</v>
      </c>
      <c r="F199" s="223">
        <f>SUM(F194:F198)</f>
        <v>0</v>
      </c>
      <c r="G199" s="224"/>
      <c r="H199" s="237">
        <f>SUM(H194:H198)</f>
        <v>0</v>
      </c>
      <c r="I199" s="223">
        <f>SUM(I194:I198)</f>
        <v>0</v>
      </c>
      <c r="J199" s="224"/>
      <c r="K199" s="237">
        <f>SUM(K194:K198)</f>
        <v>0</v>
      </c>
    </row>
    <row r="200" spans="1:11" s="232" customFormat="1" ht="19.5" customHeight="1" thickBot="1">
      <c r="A200" s="1222" t="s">
        <v>56</v>
      </c>
      <c r="B200" s="1223"/>
      <c r="C200" s="230">
        <f>C178+C185+C192+C199</f>
        <v>0</v>
      </c>
      <c r="D200" s="231"/>
      <c r="E200" s="234">
        <f>E178+E185+E192+E199</f>
        <v>0</v>
      </c>
      <c r="F200" s="230">
        <f>F178+F185+F192+F199</f>
        <v>0</v>
      </c>
      <c r="G200" s="231"/>
      <c r="H200" s="234">
        <f>H178+H185+H192+H199</f>
        <v>0</v>
      </c>
      <c r="I200" s="230">
        <f>I178+I185+I192+I199</f>
        <v>0</v>
      </c>
      <c r="J200" s="231"/>
      <c r="K200" s="234">
        <f>K178+K185+K192+K199</f>
        <v>0</v>
      </c>
    </row>
    <row r="201" spans="1:11" ht="9.75" customHeight="1" thickBot="1">
      <c r="A201" s="671"/>
      <c r="B201" s="670"/>
      <c r="C201" s="308"/>
      <c r="D201" s="308"/>
      <c r="E201" s="308"/>
      <c r="F201" s="308"/>
      <c r="G201" s="308"/>
      <c r="H201" s="308"/>
      <c r="I201" s="308"/>
      <c r="J201" s="308"/>
      <c r="K201" s="672"/>
    </row>
    <row r="202" spans="1:11" s="41" customFormat="1" ht="19.5" customHeight="1" thickBot="1">
      <c r="A202" s="1224" t="s">
        <v>53</v>
      </c>
      <c r="B202" s="1225"/>
      <c r="C202" s="1226"/>
      <c r="D202" s="1226"/>
      <c r="E202" s="1226"/>
      <c r="F202" s="1226"/>
      <c r="G202" s="1226"/>
      <c r="H202" s="1226"/>
      <c r="I202" s="1226"/>
      <c r="J202" s="1226"/>
      <c r="K202" s="1227"/>
    </row>
    <row r="203" spans="1:11" ht="19.5" customHeight="1">
      <c r="A203" s="1077" t="s">
        <v>947</v>
      </c>
      <c r="B203" s="218"/>
      <c r="C203" s="211"/>
      <c r="D203" s="209"/>
      <c r="E203" s="210"/>
      <c r="F203" s="211"/>
      <c r="G203" s="209"/>
      <c r="H203" s="210"/>
      <c r="I203" s="211"/>
      <c r="J203" s="209"/>
      <c r="K203" s="210"/>
    </row>
    <row r="204" spans="1:11" ht="19.5" customHeight="1">
      <c r="A204" s="1220"/>
      <c r="B204" s="222"/>
      <c r="C204" s="214"/>
      <c r="D204" s="212"/>
      <c r="E204" s="213"/>
      <c r="F204" s="214"/>
      <c r="G204" s="212"/>
      <c r="H204" s="213"/>
      <c r="I204" s="214"/>
      <c r="J204" s="212"/>
      <c r="K204" s="213"/>
    </row>
    <row r="205" spans="1:11" ht="19.5" customHeight="1">
      <c r="A205" s="1220"/>
      <c r="B205" s="219"/>
      <c r="C205" s="214"/>
      <c r="D205" s="212"/>
      <c r="E205" s="213"/>
      <c r="F205" s="214"/>
      <c r="G205" s="212"/>
      <c r="H205" s="213"/>
      <c r="I205" s="214"/>
      <c r="J205" s="212"/>
      <c r="K205" s="213"/>
    </row>
    <row r="206" spans="1:11" ht="19.5" customHeight="1">
      <c r="A206" s="1220"/>
      <c r="B206" s="219"/>
      <c r="C206" s="214"/>
      <c r="D206" s="212"/>
      <c r="E206" s="213"/>
      <c r="F206" s="214"/>
      <c r="G206" s="212"/>
      <c r="H206" s="213"/>
      <c r="I206" s="214"/>
      <c r="J206" s="212"/>
      <c r="K206" s="213"/>
    </row>
    <row r="207" spans="1:11" ht="19.5" customHeight="1" thickBot="1">
      <c r="A207" s="1220"/>
      <c r="B207" s="220"/>
      <c r="C207" s="215"/>
      <c r="D207" s="216"/>
      <c r="E207" s="217"/>
      <c r="F207" s="214"/>
      <c r="G207" s="212"/>
      <c r="H207" s="213"/>
      <c r="I207" s="214"/>
      <c r="J207" s="212"/>
      <c r="K207" s="213"/>
    </row>
    <row r="208" spans="1:11" s="156" customFormat="1" ht="19.5" customHeight="1" thickBot="1">
      <c r="A208" s="1221"/>
      <c r="B208" s="173" t="s">
        <v>810</v>
      </c>
      <c r="C208" s="223">
        <f>SUM(C203:C207)</f>
        <v>0</v>
      </c>
      <c r="D208" s="224"/>
      <c r="E208" s="237">
        <f>SUM(E203:E207)</f>
        <v>0</v>
      </c>
      <c r="F208" s="223">
        <f>SUM(F203:F207)</f>
        <v>0</v>
      </c>
      <c r="G208" s="224"/>
      <c r="H208" s="237">
        <f>SUM(H203:H207)</f>
        <v>0</v>
      </c>
      <c r="I208" s="223">
        <f>SUM(I203:I207)</f>
        <v>0</v>
      </c>
      <c r="J208" s="224"/>
      <c r="K208" s="237">
        <f>SUM(K203:K207)</f>
        <v>0</v>
      </c>
    </row>
    <row r="209" spans="1:11" s="232" customFormat="1" ht="19.5" customHeight="1" thickBot="1">
      <c r="A209" s="1222" t="s">
        <v>54</v>
      </c>
      <c r="B209" s="1223"/>
      <c r="C209" s="230">
        <f>C208</f>
        <v>0</v>
      </c>
      <c r="D209" s="231"/>
      <c r="E209" s="234">
        <f>E208</f>
        <v>0</v>
      </c>
      <c r="F209" s="230">
        <f>F208</f>
        <v>0</v>
      </c>
      <c r="G209" s="231"/>
      <c r="H209" s="234">
        <f>H208</f>
        <v>0</v>
      </c>
      <c r="I209" s="230">
        <f>I208</f>
        <v>0</v>
      </c>
      <c r="J209" s="231"/>
      <c r="K209" s="234">
        <f>K208</f>
        <v>0</v>
      </c>
    </row>
    <row r="210" spans="1:11" ht="9.75" customHeight="1" thickBot="1">
      <c r="A210" s="40"/>
      <c r="B210" s="41"/>
      <c r="C210" s="42"/>
      <c r="D210" s="42"/>
      <c r="E210" s="42"/>
      <c r="F210" s="42"/>
      <c r="G210" s="42"/>
      <c r="H210" s="42"/>
      <c r="I210" s="42"/>
      <c r="J210" s="42"/>
      <c r="K210" s="43"/>
    </row>
    <row r="211" spans="1:11" s="41" customFormat="1" ht="19.5" customHeight="1" thickBot="1">
      <c r="A211" s="1224" t="s">
        <v>55</v>
      </c>
      <c r="B211" s="1225"/>
      <c r="C211" s="1226"/>
      <c r="D211" s="1226"/>
      <c r="E211" s="1226"/>
      <c r="F211" s="1226"/>
      <c r="G211" s="1226"/>
      <c r="H211" s="1226"/>
      <c r="I211" s="1226"/>
      <c r="J211" s="1226"/>
      <c r="K211" s="1227"/>
    </row>
    <row r="212" spans="1:11" ht="19.5" customHeight="1">
      <c r="A212" s="1077" t="s">
        <v>948</v>
      </c>
      <c r="B212" s="218"/>
      <c r="C212" s="211"/>
      <c r="D212" s="209"/>
      <c r="E212" s="210"/>
      <c r="F212" s="211"/>
      <c r="G212" s="209"/>
      <c r="H212" s="210"/>
      <c r="I212" s="211"/>
      <c r="J212" s="209"/>
      <c r="K212" s="210"/>
    </row>
    <row r="213" spans="1:11" ht="19.5" customHeight="1">
      <c r="A213" s="1220"/>
      <c r="B213" s="222"/>
      <c r="C213" s="214"/>
      <c r="D213" s="212"/>
      <c r="E213" s="213"/>
      <c r="F213" s="214"/>
      <c r="G213" s="212"/>
      <c r="H213" s="213"/>
      <c r="I213" s="214"/>
      <c r="J213" s="212"/>
      <c r="K213" s="213"/>
    </row>
    <row r="214" spans="1:11" ht="19.5" customHeight="1">
      <c r="A214" s="1220"/>
      <c r="B214" s="219"/>
      <c r="C214" s="214"/>
      <c r="D214" s="212"/>
      <c r="E214" s="213"/>
      <c r="F214" s="214"/>
      <c r="G214" s="212"/>
      <c r="H214" s="213"/>
      <c r="I214" s="214"/>
      <c r="J214" s="212"/>
      <c r="K214" s="213"/>
    </row>
    <row r="215" spans="1:11" ht="19.5" customHeight="1">
      <c r="A215" s="1220"/>
      <c r="B215" s="219"/>
      <c r="C215" s="214"/>
      <c r="D215" s="212"/>
      <c r="E215" s="213"/>
      <c r="F215" s="214"/>
      <c r="G215" s="212"/>
      <c r="H215" s="213"/>
      <c r="I215" s="214"/>
      <c r="J215" s="212"/>
      <c r="K215" s="213"/>
    </row>
    <row r="216" spans="1:11" ht="19.5" customHeight="1" thickBot="1">
      <c r="A216" s="1220"/>
      <c r="B216" s="220"/>
      <c r="C216" s="215"/>
      <c r="D216" s="216"/>
      <c r="E216" s="217"/>
      <c r="F216" s="214"/>
      <c r="G216" s="212"/>
      <c r="H216" s="213"/>
      <c r="I216" s="214"/>
      <c r="J216" s="212"/>
      <c r="K216" s="213"/>
    </row>
    <row r="217" spans="1:11" s="156" customFormat="1" ht="19.5" customHeight="1" thickBot="1">
      <c r="A217" s="1221"/>
      <c r="B217" s="173" t="s">
        <v>810</v>
      </c>
      <c r="C217" s="223">
        <f>SUM(C212:C216)</f>
        <v>0</v>
      </c>
      <c r="D217" s="224"/>
      <c r="E217" s="237">
        <f>SUM(E212:E216)</f>
        <v>0</v>
      </c>
      <c r="F217" s="223">
        <f>SUM(F212:F216)</f>
        <v>0</v>
      </c>
      <c r="G217" s="224"/>
      <c r="H217" s="237">
        <f>SUM(H212:H216)</f>
        <v>0</v>
      </c>
      <c r="I217" s="223">
        <f>SUM(I212:I216)</f>
        <v>0</v>
      </c>
      <c r="J217" s="224"/>
      <c r="K217" s="237">
        <f>SUM(K212:K216)</f>
        <v>0</v>
      </c>
    </row>
    <row r="218" spans="1:11" s="232" customFormat="1" ht="19.5" customHeight="1" thickBot="1">
      <c r="A218" s="1222" t="s">
        <v>57</v>
      </c>
      <c r="B218" s="1223"/>
      <c r="C218" s="230">
        <f>C217</f>
        <v>0</v>
      </c>
      <c r="D218" s="231"/>
      <c r="E218" s="234">
        <f>E217</f>
        <v>0</v>
      </c>
      <c r="F218" s="230">
        <f>F217</f>
        <v>0</v>
      </c>
      <c r="G218" s="231"/>
      <c r="H218" s="234">
        <f>H217</f>
        <v>0</v>
      </c>
      <c r="I218" s="230">
        <f>I217</f>
        <v>0</v>
      </c>
      <c r="J218" s="231"/>
      <c r="K218" s="234">
        <f>K217</f>
        <v>0</v>
      </c>
    </row>
    <row r="219" spans="1:11" ht="9.75" customHeight="1" thickBot="1">
      <c r="A219" s="40"/>
      <c r="B219" s="41"/>
      <c r="C219" s="42"/>
      <c r="D219" s="42"/>
      <c r="E219" s="42"/>
      <c r="F219" s="42"/>
      <c r="G219" s="42"/>
      <c r="H219" s="42"/>
      <c r="I219" s="42"/>
      <c r="J219" s="42"/>
      <c r="K219" s="43"/>
    </row>
    <row r="220" spans="1:11" s="41" customFormat="1" ht="19.5" customHeight="1" thickBot="1">
      <c r="A220" s="1224" t="s">
        <v>58</v>
      </c>
      <c r="B220" s="1225"/>
      <c r="C220" s="1226"/>
      <c r="D220" s="1226"/>
      <c r="E220" s="1226"/>
      <c r="F220" s="1226"/>
      <c r="G220" s="1226"/>
      <c r="H220" s="1226"/>
      <c r="I220" s="1226"/>
      <c r="J220" s="1226"/>
      <c r="K220" s="1227"/>
    </row>
    <row r="221" spans="1:11" ht="19.5" customHeight="1">
      <c r="A221" s="1077" t="s">
        <v>949</v>
      </c>
      <c r="B221" s="218"/>
      <c r="C221" s="211"/>
      <c r="D221" s="209"/>
      <c r="E221" s="210"/>
      <c r="F221" s="211"/>
      <c r="G221" s="209"/>
      <c r="H221" s="210"/>
      <c r="I221" s="211"/>
      <c r="J221" s="209"/>
      <c r="K221" s="210"/>
    </row>
    <row r="222" spans="1:11" ht="19.5" customHeight="1">
      <c r="A222" s="1220"/>
      <c r="B222" s="222"/>
      <c r="C222" s="214"/>
      <c r="D222" s="212"/>
      <c r="E222" s="213"/>
      <c r="F222" s="214"/>
      <c r="G222" s="212"/>
      <c r="H222" s="213"/>
      <c r="I222" s="214"/>
      <c r="J222" s="212"/>
      <c r="K222" s="213"/>
    </row>
    <row r="223" spans="1:11" ht="19.5" customHeight="1">
      <c r="A223" s="1220"/>
      <c r="B223" s="219"/>
      <c r="C223" s="214"/>
      <c r="D223" s="212"/>
      <c r="E223" s="213"/>
      <c r="F223" s="214"/>
      <c r="G223" s="212"/>
      <c r="H223" s="213"/>
      <c r="I223" s="214"/>
      <c r="J223" s="212"/>
      <c r="K223" s="213"/>
    </row>
    <row r="224" spans="1:11" ht="19.5" customHeight="1">
      <c r="A224" s="1220"/>
      <c r="B224" s="219"/>
      <c r="C224" s="214"/>
      <c r="D224" s="212"/>
      <c r="E224" s="213"/>
      <c r="F224" s="214"/>
      <c r="G224" s="212"/>
      <c r="H224" s="213"/>
      <c r="I224" s="214"/>
      <c r="J224" s="212"/>
      <c r="K224" s="213"/>
    </row>
    <row r="225" spans="1:11" ht="19.5" customHeight="1" thickBot="1">
      <c r="A225" s="1220"/>
      <c r="B225" s="220"/>
      <c r="C225" s="215"/>
      <c r="D225" s="216"/>
      <c r="E225" s="217"/>
      <c r="F225" s="214"/>
      <c r="G225" s="212"/>
      <c r="H225" s="213"/>
      <c r="I225" s="214"/>
      <c r="J225" s="212"/>
      <c r="K225" s="213"/>
    </row>
    <row r="226" spans="1:11" s="156" customFormat="1" ht="19.5" customHeight="1" thickBot="1">
      <c r="A226" s="1221"/>
      <c r="B226" s="173" t="s">
        <v>810</v>
      </c>
      <c r="C226" s="223">
        <f>SUM(C221:C225)</f>
        <v>0</v>
      </c>
      <c r="D226" s="224"/>
      <c r="E226" s="237">
        <f>SUM(E221:E225)</f>
        <v>0</v>
      </c>
      <c r="F226" s="223">
        <f>SUM(F221:F225)</f>
        <v>0</v>
      </c>
      <c r="G226" s="224"/>
      <c r="H226" s="237">
        <f>SUM(H221:H225)</f>
        <v>0</v>
      </c>
      <c r="I226" s="223">
        <f>SUM(I221:I225)</f>
        <v>0</v>
      </c>
      <c r="J226" s="224"/>
      <c r="K226" s="237">
        <f>SUM(K221:K225)</f>
        <v>0</v>
      </c>
    </row>
    <row r="227" spans="1:11" s="232" customFormat="1" ht="19.5" customHeight="1" thickBot="1">
      <c r="A227" s="1222" t="s">
        <v>59</v>
      </c>
      <c r="B227" s="1223"/>
      <c r="C227" s="230">
        <f>C226</f>
        <v>0</v>
      </c>
      <c r="D227" s="231"/>
      <c r="E227" s="234">
        <f>E226</f>
        <v>0</v>
      </c>
      <c r="F227" s="230">
        <f>F226</f>
        <v>0</v>
      </c>
      <c r="G227" s="231"/>
      <c r="H227" s="234">
        <f>H226</f>
        <v>0</v>
      </c>
      <c r="I227" s="230">
        <f>I226</f>
        <v>0</v>
      </c>
      <c r="J227" s="231"/>
      <c r="K227" s="234">
        <f>K226</f>
        <v>0</v>
      </c>
    </row>
    <row r="228" spans="1:11" ht="9.75" customHeight="1" thickBot="1">
      <c r="A228" s="40"/>
      <c r="B228" s="41"/>
      <c r="C228" s="42"/>
      <c r="D228" s="42"/>
      <c r="E228" s="42"/>
      <c r="F228" s="42"/>
      <c r="G228" s="42"/>
      <c r="H228" s="42"/>
      <c r="I228" s="42"/>
      <c r="J228" s="42"/>
      <c r="K228" s="43"/>
    </row>
    <row r="229" spans="1:11" s="41" customFormat="1" ht="19.5" customHeight="1" thickBot="1">
      <c r="A229" s="1224" t="s">
        <v>60</v>
      </c>
      <c r="B229" s="1225"/>
      <c r="C229" s="1226"/>
      <c r="D229" s="1226"/>
      <c r="E229" s="1226"/>
      <c r="F229" s="1226"/>
      <c r="G229" s="1226"/>
      <c r="H229" s="1226"/>
      <c r="I229" s="1226"/>
      <c r="J229" s="1226"/>
      <c r="K229" s="1227"/>
    </row>
    <row r="230" spans="1:11" ht="19.5" customHeight="1">
      <c r="A230" s="1077" t="s">
        <v>950</v>
      </c>
      <c r="B230" s="218"/>
      <c r="C230" s="211"/>
      <c r="D230" s="209"/>
      <c r="E230" s="210"/>
      <c r="F230" s="211"/>
      <c r="G230" s="209"/>
      <c r="H230" s="210"/>
      <c r="I230" s="211"/>
      <c r="J230" s="209"/>
      <c r="K230" s="210"/>
    </row>
    <row r="231" spans="1:11" ht="19.5" customHeight="1">
      <c r="A231" s="1220"/>
      <c r="B231" s="222"/>
      <c r="C231" s="214"/>
      <c r="D231" s="212"/>
      <c r="E231" s="213"/>
      <c r="F231" s="214"/>
      <c r="G231" s="212"/>
      <c r="H231" s="213"/>
      <c r="I231" s="214"/>
      <c r="J231" s="212"/>
      <c r="K231" s="213"/>
    </row>
    <row r="232" spans="1:11" ht="19.5" customHeight="1">
      <c r="A232" s="1220"/>
      <c r="B232" s="219"/>
      <c r="C232" s="214"/>
      <c r="D232" s="212"/>
      <c r="E232" s="213"/>
      <c r="F232" s="214"/>
      <c r="G232" s="212"/>
      <c r="H232" s="213"/>
      <c r="I232" s="214"/>
      <c r="J232" s="212"/>
      <c r="K232" s="213"/>
    </row>
    <row r="233" spans="1:11" ht="19.5" customHeight="1">
      <c r="A233" s="1220"/>
      <c r="B233" s="219"/>
      <c r="C233" s="214"/>
      <c r="D233" s="212"/>
      <c r="E233" s="213"/>
      <c r="F233" s="214"/>
      <c r="G233" s="212"/>
      <c r="H233" s="213"/>
      <c r="I233" s="214"/>
      <c r="J233" s="212"/>
      <c r="K233" s="213"/>
    </row>
    <row r="234" spans="1:11" ht="19.5" customHeight="1" thickBot="1">
      <c r="A234" s="1220"/>
      <c r="B234" s="220"/>
      <c r="C234" s="215"/>
      <c r="D234" s="216"/>
      <c r="E234" s="217"/>
      <c r="F234" s="214"/>
      <c r="G234" s="212"/>
      <c r="H234" s="213"/>
      <c r="I234" s="214"/>
      <c r="J234" s="212"/>
      <c r="K234" s="213"/>
    </row>
    <row r="235" spans="1:11" s="156" customFormat="1" ht="19.5" customHeight="1" thickBot="1">
      <c r="A235" s="1221"/>
      <c r="B235" s="173" t="s">
        <v>810</v>
      </c>
      <c r="C235" s="223">
        <f>SUM(C230:C234)</f>
        <v>0</v>
      </c>
      <c r="D235" s="224"/>
      <c r="E235" s="237">
        <f>SUM(E230:E234)</f>
        <v>0</v>
      </c>
      <c r="F235" s="223">
        <f>SUM(F230:F234)</f>
        <v>0</v>
      </c>
      <c r="G235" s="224"/>
      <c r="H235" s="237">
        <f>SUM(H230:H234)</f>
        <v>0</v>
      </c>
      <c r="I235" s="223">
        <f>SUM(I230:I234)</f>
        <v>0</v>
      </c>
      <c r="J235" s="224"/>
      <c r="K235" s="237">
        <f>SUM(K230:K234)</f>
        <v>0</v>
      </c>
    </row>
    <row r="236" spans="1:11" s="232" customFormat="1" ht="19.5" customHeight="1" thickBot="1">
      <c r="A236" s="1222" t="s">
        <v>61</v>
      </c>
      <c r="B236" s="1223"/>
      <c r="C236" s="230">
        <f>C235</f>
        <v>0</v>
      </c>
      <c r="D236" s="231"/>
      <c r="E236" s="234">
        <f>E235</f>
        <v>0</v>
      </c>
      <c r="F236" s="230">
        <f>F235</f>
        <v>0</v>
      </c>
      <c r="G236" s="231"/>
      <c r="H236" s="234">
        <f>H235</f>
        <v>0</v>
      </c>
      <c r="I236" s="230">
        <f>I235</f>
        <v>0</v>
      </c>
      <c r="J236" s="231"/>
      <c r="K236" s="234">
        <f>K235</f>
        <v>0</v>
      </c>
    </row>
    <row r="237" spans="1:11" ht="9.75" customHeight="1" thickBot="1">
      <c r="A237" s="40"/>
      <c r="B237" s="41"/>
      <c r="C237" s="42"/>
      <c r="D237" s="42"/>
      <c r="E237" s="42"/>
      <c r="F237" s="42"/>
      <c r="G237" s="42"/>
      <c r="H237" s="42"/>
      <c r="I237" s="42"/>
      <c r="J237" s="42"/>
      <c r="K237" s="43"/>
    </row>
    <row r="238" spans="1:11" s="41" customFormat="1" ht="19.5" customHeight="1" thickBot="1">
      <c r="A238" s="1230" t="s">
        <v>529</v>
      </c>
      <c r="B238" s="1138"/>
      <c r="C238" s="228">
        <f>C200+C209+C218+C227+C236</f>
        <v>0</v>
      </c>
      <c r="D238" s="229"/>
      <c r="E238" s="253">
        <f>E200+E209+E218+E227+E236</f>
        <v>0</v>
      </c>
      <c r="F238" s="228">
        <f>F200+F209+F218+F227+F236</f>
        <v>0</v>
      </c>
      <c r="G238" s="229"/>
      <c r="H238" s="253">
        <f>H200+H209+H218+H227+H236</f>
        <v>0</v>
      </c>
      <c r="I238" s="228">
        <f>I200+I209+I218+I227+I236</f>
        <v>0</v>
      </c>
      <c r="J238" s="229"/>
      <c r="K238" s="253">
        <f>K200+K209+K218+K227+K236</f>
        <v>0</v>
      </c>
    </row>
    <row r="239" spans="1:11" ht="9.75" customHeight="1" thickBot="1">
      <c r="A239" s="40"/>
      <c r="B239" s="41"/>
      <c r="C239" s="42"/>
      <c r="D239" s="42"/>
      <c r="E239" s="42"/>
      <c r="F239" s="42"/>
      <c r="G239" s="42"/>
      <c r="H239" s="42"/>
      <c r="I239" s="42"/>
      <c r="J239" s="42"/>
      <c r="K239" s="43"/>
    </row>
    <row r="240" spans="1:11" s="41" customFormat="1" ht="19.5" customHeight="1" thickBot="1">
      <c r="A240" s="1235" t="s">
        <v>534</v>
      </c>
      <c r="B240" s="1236"/>
      <c r="C240" s="1236"/>
      <c r="D240" s="1236"/>
      <c r="E240" s="1236"/>
      <c r="F240" s="1236"/>
      <c r="G240" s="1236"/>
      <c r="H240" s="1236"/>
      <c r="I240" s="1236"/>
      <c r="J240" s="1236"/>
      <c r="K240" s="1237"/>
    </row>
    <row r="241" spans="1:11" ht="19.5" customHeight="1">
      <c r="A241" s="1077" t="s">
        <v>951</v>
      </c>
      <c r="B241" s="218"/>
      <c r="C241" s="211"/>
      <c r="D241" s="209"/>
      <c r="E241" s="210"/>
      <c r="F241" s="211"/>
      <c r="G241" s="209"/>
      <c r="H241" s="210"/>
      <c r="I241" s="211"/>
      <c r="J241" s="209"/>
      <c r="K241" s="210"/>
    </row>
    <row r="242" spans="1:11" ht="19.5" customHeight="1">
      <c r="A242" s="1220"/>
      <c r="B242" s="222"/>
      <c r="C242" s="214"/>
      <c r="D242" s="212"/>
      <c r="E242" s="213"/>
      <c r="F242" s="214"/>
      <c r="G242" s="212"/>
      <c r="H242" s="213"/>
      <c r="I242" s="214"/>
      <c r="J242" s="212"/>
      <c r="K242" s="213"/>
    </row>
    <row r="243" spans="1:11" ht="19.5" customHeight="1">
      <c r="A243" s="1220"/>
      <c r="B243" s="222"/>
      <c r="C243" s="214"/>
      <c r="D243" s="212"/>
      <c r="E243" s="213"/>
      <c r="F243" s="214"/>
      <c r="G243" s="212"/>
      <c r="H243" s="213"/>
      <c r="I243" s="214"/>
      <c r="J243" s="212"/>
      <c r="K243" s="213"/>
    </row>
    <row r="244" spans="1:11" ht="19.5" customHeight="1">
      <c r="A244" s="1220"/>
      <c r="B244" s="219"/>
      <c r="C244" s="214"/>
      <c r="D244" s="212"/>
      <c r="E244" s="213"/>
      <c r="F244" s="214"/>
      <c r="G244" s="212"/>
      <c r="H244" s="213"/>
      <c r="I244" s="214"/>
      <c r="J244" s="212"/>
      <c r="K244" s="213"/>
    </row>
    <row r="245" spans="1:11" ht="19.5" customHeight="1" thickBot="1">
      <c r="A245" s="1220"/>
      <c r="B245" s="220"/>
      <c r="C245" s="215"/>
      <c r="D245" s="216"/>
      <c r="E245" s="217"/>
      <c r="F245" s="214"/>
      <c r="G245" s="212"/>
      <c r="H245" s="213"/>
      <c r="I245" s="214"/>
      <c r="J245" s="212"/>
      <c r="K245" s="213"/>
    </row>
    <row r="246" spans="1:11" s="156" customFormat="1" ht="19.5" customHeight="1" thickBot="1">
      <c r="A246" s="1221"/>
      <c r="B246" s="173" t="s">
        <v>810</v>
      </c>
      <c r="C246" s="223">
        <f>SUM(C241:C245)</f>
        <v>0</v>
      </c>
      <c r="D246" s="224"/>
      <c r="E246" s="237">
        <f>SUM(E241:E245)</f>
        <v>0</v>
      </c>
      <c r="F246" s="223">
        <f>SUM(F241:F245)</f>
        <v>0</v>
      </c>
      <c r="G246" s="224"/>
      <c r="H246" s="237">
        <f>SUM(H241:H245)</f>
        <v>0</v>
      </c>
      <c r="I246" s="223">
        <f>SUM(I241:I245)</f>
        <v>0</v>
      </c>
      <c r="J246" s="224"/>
      <c r="K246" s="237">
        <f>SUM(K241:K245)</f>
        <v>0</v>
      </c>
    </row>
    <row r="247" spans="1:11" ht="9.75" customHeight="1" thickBot="1">
      <c r="A247" s="40"/>
      <c r="B247" s="41"/>
      <c r="C247" s="42"/>
      <c r="D247" s="42"/>
      <c r="E247" s="42"/>
      <c r="F247" s="42"/>
      <c r="G247" s="42"/>
      <c r="H247" s="42"/>
      <c r="I247" s="42"/>
      <c r="J247" s="42"/>
      <c r="K247" s="43"/>
    </row>
    <row r="248" spans="1:11" ht="19.5" customHeight="1">
      <c r="A248" s="1077" t="s">
        <v>952</v>
      </c>
      <c r="B248" s="218"/>
      <c r="C248" s="211"/>
      <c r="D248" s="209"/>
      <c r="E248" s="210"/>
      <c r="F248" s="211"/>
      <c r="G248" s="209"/>
      <c r="H248" s="210"/>
      <c r="I248" s="211"/>
      <c r="J248" s="209"/>
      <c r="K248" s="210"/>
    </row>
    <row r="249" spans="1:11" ht="19.5" customHeight="1">
      <c r="A249" s="1220"/>
      <c r="B249" s="222"/>
      <c r="C249" s="244"/>
      <c r="D249" s="245"/>
      <c r="E249" s="246"/>
      <c r="F249" s="244"/>
      <c r="G249" s="245"/>
      <c r="H249" s="246"/>
      <c r="I249" s="244"/>
      <c r="J249" s="245"/>
      <c r="K249" s="246"/>
    </row>
    <row r="250" spans="1:11" ht="19.5" customHeight="1">
      <c r="A250" s="1220"/>
      <c r="B250" s="222"/>
      <c r="C250" s="244"/>
      <c r="D250" s="245"/>
      <c r="E250" s="246"/>
      <c r="F250" s="244"/>
      <c r="G250" s="245"/>
      <c r="H250" s="246"/>
      <c r="I250" s="244"/>
      <c r="J250" s="245"/>
      <c r="K250" s="246"/>
    </row>
    <row r="251" spans="1:11" ht="19.5" customHeight="1">
      <c r="A251" s="1220"/>
      <c r="B251" s="222"/>
      <c r="C251" s="244"/>
      <c r="D251" s="245"/>
      <c r="E251" s="246"/>
      <c r="F251" s="244"/>
      <c r="G251" s="245"/>
      <c r="H251" s="246"/>
      <c r="I251" s="244"/>
      <c r="J251" s="245"/>
      <c r="K251" s="246"/>
    </row>
    <row r="252" spans="1:11" ht="19.5" customHeight="1">
      <c r="A252" s="1220"/>
      <c r="B252" s="222"/>
      <c r="C252" s="214"/>
      <c r="D252" s="212"/>
      <c r="E252" s="213"/>
      <c r="F252" s="214"/>
      <c r="G252" s="212"/>
      <c r="H252" s="213"/>
      <c r="I252" s="214"/>
      <c r="J252" s="212"/>
      <c r="K252" s="213"/>
    </row>
    <row r="253" spans="1:11" ht="19.5" customHeight="1" thickBot="1">
      <c r="A253" s="1220"/>
      <c r="B253" s="220"/>
      <c r="C253" s="215"/>
      <c r="D253" s="216"/>
      <c r="E253" s="217"/>
      <c r="F253" s="214"/>
      <c r="G253" s="212"/>
      <c r="H253" s="213"/>
      <c r="I253" s="214"/>
      <c r="J253" s="212"/>
      <c r="K253" s="213"/>
    </row>
    <row r="254" spans="1:11" s="156" customFormat="1" ht="19.5" customHeight="1" thickBot="1">
      <c r="A254" s="1221"/>
      <c r="B254" s="173" t="s">
        <v>810</v>
      </c>
      <c r="C254" s="223">
        <f>SUM(C248:C253)</f>
        <v>0</v>
      </c>
      <c r="D254" s="224"/>
      <c r="E254" s="237">
        <f>SUM(E248:E253)</f>
        <v>0</v>
      </c>
      <c r="F254" s="223">
        <f>SUM(F248:F253)</f>
        <v>0</v>
      </c>
      <c r="G254" s="224"/>
      <c r="H254" s="237">
        <f>SUM(H248:H253)</f>
        <v>0</v>
      </c>
      <c r="I254" s="223">
        <f>SUM(I248:I253)</f>
        <v>0</v>
      </c>
      <c r="J254" s="224"/>
      <c r="K254" s="237">
        <f>SUM(K248:K253)</f>
        <v>0</v>
      </c>
    </row>
    <row r="255" spans="1:11" ht="9.75" customHeight="1" thickBot="1">
      <c r="A255" s="40"/>
      <c r="B255" s="41"/>
      <c r="C255" s="42"/>
      <c r="D255" s="42"/>
      <c r="E255" s="42"/>
      <c r="F255" s="42"/>
      <c r="G255" s="42"/>
      <c r="H255" s="42"/>
      <c r="I255" s="42"/>
      <c r="J255" s="42"/>
      <c r="K255" s="43"/>
    </row>
    <row r="256" spans="1:11" ht="19.5" customHeight="1">
      <c r="A256" s="1077" t="s">
        <v>953</v>
      </c>
      <c r="B256" s="218"/>
      <c r="C256" s="211"/>
      <c r="D256" s="209"/>
      <c r="E256" s="210"/>
      <c r="F256" s="211"/>
      <c r="G256" s="209"/>
      <c r="H256" s="210"/>
      <c r="I256" s="211"/>
      <c r="J256" s="209"/>
      <c r="K256" s="210"/>
    </row>
    <row r="257" spans="1:11" ht="19.5" customHeight="1">
      <c r="A257" s="1220"/>
      <c r="B257" s="222"/>
      <c r="C257" s="244"/>
      <c r="D257" s="245"/>
      <c r="E257" s="246"/>
      <c r="F257" s="244"/>
      <c r="G257" s="245"/>
      <c r="H257" s="246"/>
      <c r="I257" s="244"/>
      <c r="J257" s="245"/>
      <c r="K257" s="246"/>
    </row>
    <row r="258" spans="1:11" ht="19.5" customHeight="1">
      <c r="A258" s="1220"/>
      <c r="B258" s="222"/>
      <c r="C258" s="244"/>
      <c r="D258" s="245"/>
      <c r="E258" s="246"/>
      <c r="F258" s="244"/>
      <c r="G258" s="245"/>
      <c r="H258" s="246"/>
      <c r="I258" s="244"/>
      <c r="J258" s="245"/>
      <c r="K258" s="246"/>
    </row>
    <row r="259" spans="1:11" ht="19.5" customHeight="1">
      <c r="A259" s="1220"/>
      <c r="B259" s="222"/>
      <c r="C259" s="244"/>
      <c r="D259" s="245"/>
      <c r="E259" s="246"/>
      <c r="F259" s="244"/>
      <c r="G259" s="245"/>
      <c r="H259" s="246"/>
      <c r="I259" s="244"/>
      <c r="J259" s="245"/>
      <c r="K259" s="246"/>
    </row>
    <row r="260" spans="1:11" ht="19.5" customHeight="1">
      <c r="A260" s="1220"/>
      <c r="B260" s="222"/>
      <c r="C260" s="214"/>
      <c r="D260" s="212"/>
      <c r="E260" s="213"/>
      <c r="F260" s="214"/>
      <c r="G260" s="212"/>
      <c r="H260" s="213"/>
      <c r="I260" s="214"/>
      <c r="J260" s="212"/>
      <c r="K260" s="213"/>
    </row>
    <row r="261" spans="1:11" ht="19.5" customHeight="1" thickBot="1">
      <c r="A261" s="1220"/>
      <c r="B261" s="220"/>
      <c r="C261" s="215"/>
      <c r="D261" s="216"/>
      <c r="E261" s="217"/>
      <c r="F261" s="214"/>
      <c r="G261" s="212"/>
      <c r="H261" s="213"/>
      <c r="I261" s="214"/>
      <c r="J261" s="212"/>
      <c r="K261" s="213"/>
    </row>
    <row r="262" spans="1:11" s="156" customFormat="1" ht="19.5" customHeight="1" thickBot="1">
      <c r="A262" s="1221"/>
      <c r="B262" s="173" t="s">
        <v>810</v>
      </c>
      <c r="C262" s="223">
        <f>SUM(C256:C261)</f>
        <v>0</v>
      </c>
      <c r="D262" s="224"/>
      <c r="E262" s="237">
        <f>SUM(E256:E261)</f>
        <v>0</v>
      </c>
      <c r="F262" s="223">
        <f>SUM(F256:F261)</f>
        <v>0</v>
      </c>
      <c r="G262" s="224"/>
      <c r="H262" s="237">
        <f>SUM(H256:H261)</f>
        <v>0</v>
      </c>
      <c r="I262" s="223">
        <f>SUM(I256:I261)</f>
        <v>0</v>
      </c>
      <c r="J262" s="224"/>
      <c r="K262" s="237">
        <f>SUM(K256:K261)</f>
        <v>0</v>
      </c>
    </row>
    <row r="263" spans="1:11" ht="9.75" customHeight="1" thickBot="1">
      <c r="A263" s="40"/>
      <c r="B263" s="41"/>
      <c r="C263" s="42"/>
      <c r="D263" s="42"/>
      <c r="E263" s="42"/>
      <c r="F263" s="42"/>
      <c r="G263" s="42"/>
      <c r="H263" s="42"/>
      <c r="I263" s="42"/>
      <c r="J263" s="42"/>
      <c r="K263" s="43"/>
    </row>
    <row r="264" spans="1:11" ht="19.5" customHeight="1">
      <c r="A264" s="1077" t="s">
        <v>954</v>
      </c>
      <c r="B264" s="218"/>
      <c r="C264" s="211"/>
      <c r="D264" s="209"/>
      <c r="E264" s="210"/>
      <c r="F264" s="211"/>
      <c r="G264" s="209"/>
      <c r="H264" s="210"/>
      <c r="I264" s="211"/>
      <c r="J264" s="209"/>
      <c r="K264" s="210"/>
    </row>
    <row r="265" spans="1:11" ht="19.5" customHeight="1">
      <c r="A265" s="1220"/>
      <c r="B265" s="222"/>
      <c r="C265" s="214"/>
      <c r="D265" s="212"/>
      <c r="E265" s="213"/>
      <c r="F265" s="214"/>
      <c r="G265" s="212"/>
      <c r="H265" s="213"/>
      <c r="I265" s="214"/>
      <c r="J265" s="212"/>
      <c r="K265" s="213"/>
    </row>
    <row r="266" spans="1:11" ht="19.5" customHeight="1">
      <c r="A266" s="1220"/>
      <c r="B266" s="222"/>
      <c r="C266" s="214"/>
      <c r="D266" s="212"/>
      <c r="E266" s="213"/>
      <c r="F266" s="214"/>
      <c r="G266" s="212"/>
      <c r="H266" s="213"/>
      <c r="I266" s="214"/>
      <c r="J266" s="212"/>
      <c r="K266" s="213"/>
    </row>
    <row r="267" spans="1:11" ht="19.5" customHeight="1">
      <c r="A267" s="1220"/>
      <c r="B267" s="222"/>
      <c r="C267" s="214"/>
      <c r="D267" s="212"/>
      <c r="E267" s="213"/>
      <c r="F267" s="214"/>
      <c r="G267" s="212"/>
      <c r="H267" s="213"/>
      <c r="I267" s="214"/>
      <c r="J267" s="212"/>
      <c r="K267" s="213"/>
    </row>
    <row r="268" spans="1:11" ht="19.5" customHeight="1">
      <c r="A268" s="1220"/>
      <c r="B268" s="219"/>
      <c r="C268" s="214"/>
      <c r="D268" s="212"/>
      <c r="E268" s="213"/>
      <c r="F268" s="214"/>
      <c r="G268" s="212"/>
      <c r="H268" s="213"/>
      <c r="I268" s="214"/>
      <c r="J268" s="212"/>
      <c r="K268" s="213"/>
    </row>
    <row r="269" spans="1:11" ht="19.5" customHeight="1" thickBot="1">
      <c r="A269" s="1220"/>
      <c r="B269" s="220"/>
      <c r="C269" s="215"/>
      <c r="D269" s="216"/>
      <c r="E269" s="217"/>
      <c r="F269" s="214"/>
      <c r="G269" s="212"/>
      <c r="H269" s="213"/>
      <c r="I269" s="214"/>
      <c r="J269" s="212"/>
      <c r="K269" s="213"/>
    </row>
    <row r="270" spans="1:11" s="156" customFormat="1" ht="19.5" customHeight="1" thickBot="1">
      <c r="A270" s="1221"/>
      <c r="B270" s="173" t="s">
        <v>810</v>
      </c>
      <c r="C270" s="223">
        <f>SUM(C264:C269)</f>
        <v>0</v>
      </c>
      <c r="D270" s="224"/>
      <c r="E270" s="237">
        <f>SUM(E264:E269)</f>
        <v>0</v>
      </c>
      <c r="F270" s="223">
        <f>SUM(F264:F269)</f>
        <v>0</v>
      </c>
      <c r="G270" s="224"/>
      <c r="H270" s="237">
        <f>SUM(H264:H269)</f>
        <v>0</v>
      </c>
      <c r="I270" s="223">
        <f>SUM(I264:I269)</f>
        <v>0</v>
      </c>
      <c r="J270" s="224"/>
      <c r="K270" s="237">
        <f>SUM(K264:K269)</f>
        <v>0</v>
      </c>
    </row>
    <row r="271" spans="1:11" ht="9.75" customHeight="1" thickBot="1">
      <c r="A271" s="40"/>
      <c r="B271" s="41"/>
      <c r="C271" s="42"/>
      <c r="D271" s="42"/>
      <c r="E271" s="42"/>
      <c r="F271" s="42"/>
      <c r="G271" s="42"/>
      <c r="H271" s="42"/>
      <c r="I271" s="42"/>
      <c r="J271" s="42"/>
      <c r="K271" s="43"/>
    </row>
    <row r="272" spans="1:11" ht="19.5" customHeight="1">
      <c r="A272" s="1077" t="s">
        <v>955</v>
      </c>
      <c r="B272" s="218"/>
      <c r="C272" s="211"/>
      <c r="D272" s="209"/>
      <c r="E272" s="210"/>
      <c r="F272" s="211"/>
      <c r="G272" s="209"/>
      <c r="H272" s="210"/>
      <c r="I272" s="211"/>
      <c r="J272" s="209"/>
      <c r="K272" s="210"/>
    </row>
    <row r="273" spans="1:11" ht="19.5" customHeight="1">
      <c r="A273" s="1220"/>
      <c r="B273" s="222"/>
      <c r="C273" s="244"/>
      <c r="D273" s="245"/>
      <c r="E273" s="246"/>
      <c r="F273" s="244"/>
      <c r="G273" s="245"/>
      <c r="H273" s="246"/>
      <c r="I273" s="244"/>
      <c r="J273" s="245"/>
      <c r="K273" s="246"/>
    </row>
    <row r="274" spans="1:11" ht="19.5" customHeight="1">
      <c r="A274" s="1220"/>
      <c r="B274" s="222"/>
      <c r="C274" s="244"/>
      <c r="D274" s="245"/>
      <c r="E274" s="246"/>
      <c r="F274" s="244"/>
      <c r="G274" s="245"/>
      <c r="H274" s="246"/>
      <c r="I274" s="244"/>
      <c r="J274" s="245"/>
      <c r="K274" s="246"/>
    </row>
    <row r="275" spans="1:11" ht="19.5" customHeight="1">
      <c r="A275" s="1220"/>
      <c r="B275" s="222"/>
      <c r="C275" s="214"/>
      <c r="D275" s="212"/>
      <c r="E275" s="213"/>
      <c r="F275" s="214"/>
      <c r="G275" s="212"/>
      <c r="H275" s="213"/>
      <c r="I275" s="214"/>
      <c r="J275" s="212"/>
      <c r="K275" s="213"/>
    </row>
    <row r="276" spans="1:11" ht="19.5" customHeight="1" thickBot="1">
      <c r="A276" s="1220"/>
      <c r="B276" s="220"/>
      <c r="C276" s="215"/>
      <c r="D276" s="216"/>
      <c r="E276" s="217"/>
      <c r="F276" s="214"/>
      <c r="G276" s="212"/>
      <c r="H276" s="213"/>
      <c r="I276" s="214"/>
      <c r="J276" s="212"/>
      <c r="K276" s="213"/>
    </row>
    <row r="277" spans="1:11" s="156" customFormat="1" ht="19.5" customHeight="1" thickBot="1">
      <c r="A277" s="1221"/>
      <c r="B277" s="173" t="s">
        <v>810</v>
      </c>
      <c r="C277" s="223">
        <f>SUM(C272:C276)</f>
        <v>0</v>
      </c>
      <c r="D277" s="224"/>
      <c r="E277" s="237">
        <f>SUM(E272:E276)</f>
        <v>0</v>
      </c>
      <c r="F277" s="223">
        <f>SUM(F272:F276)</f>
        <v>0</v>
      </c>
      <c r="G277" s="224"/>
      <c r="H277" s="237">
        <f>SUM(H272:H276)</f>
        <v>0</v>
      </c>
      <c r="I277" s="223">
        <f>SUM(I272:I276)</f>
        <v>0</v>
      </c>
      <c r="J277" s="224"/>
      <c r="K277" s="237">
        <f>SUM(K272:K276)</f>
        <v>0</v>
      </c>
    </row>
    <row r="278" spans="1:11" ht="9.75" customHeight="1" thickBot="1">
      <c r="A278" s="40"/>
      <c r="B278" s="41"/>
      <c r="C278" s="42"/>
      <c r="D278" s="42"/>
      <c r="E278" s="42"/>
      <c r="F278" s="42"/>
      <c r="G278" s="42"/>
      <c r="H278" s="42"/>
      <c r="I278" s="42"/>
      <c r="J278" s="42"/>
      <c r="K278" s="43"/>
    </row>
    <row r="279" spans="1:11" ht="19.5" customHeight="1">
      <c r="A279" s="1077" t="s">
        <v>956</v>
      </c>
      <c r="B279" s="218"/>
      <c r="C279" s="211"/>
      <c r="D279" s="209"/>
      <c r="E279" s="210"/>
      <c r="F279" s="211"/>
      <c r="G279" s="209"/>
      <c r="H279" s="210"/>
      <c r="I279" s="211"/>
      <c r="J279" s="209"/>
      <c r="K279" s="210"/>
    </row>
    <row r="280" spans="1:11" ht="19.5" customHeight="1">
      <c r="A280" s="1220"/>
      <c r="B280" s="222"/>
      <c r="C280" s="244"/>
      <c r="D280" s="245"/>
      <c r="E280" s="246"/>
      <c r="F280" s="244"/>
      <c r="G280" s="245"/>
      <c r="H280" s="246"/>
      <c r="I280" s="244"/>
      <c r="J280" s="245"/>
      <c r="K280" s="246"/>
    </row>
    <row r="281" spans="1:11" ht="19.5" customHeight="1">
      <c r="A281" s="1220"/>
      <c r="B281" s="222"/>
      <c r="C281" s="244"/>
      <c r="D281" s="245"/>
      <c r="E281" s="246"/>
      <c r="F281" s="244"/>
      <c r="G281" s="245"/>
      <c r="H281" s="246"/>
      <c r="I281" s="244"/>
      <c r="J281" s="245"/>
      <c r="K281" s="246"/>
    </row>
    <row r="282" spans="1:11" ht="19.5" customHeight="1">
      <c r="A282" s="1220"/>
      <c r="B282" s="219"/>
      <c r="C282" s="214"/>
      <c r="D282" s="212"/>
      <c r="E282" s="213"/>
      <c r="F282" s="214"/>
      <c r="G282" s="212"/>
      <c r="H282" s="213"/>
      <c r="I282" s="214"/>
      <c r="J282" s="212"/>
      <c r="K282" s="213"/>
    </row>
    <row r="283" spans="1:11" ht="19.5" customHeight="1" thickBot="1">
      <c r="A283" s="1220"/>
      <c r="B283" s="220"/>
      <c r="C283" s="215"/>
      <c r="D283" s="216"/>
      <c r="E283" s="217"/>
      <c r="F283" s="214"/>
      <c r="G283" s="212"/>
      <c r="H283" s="213"/>
      <c r="I283" s="214"/>
      <c r="J283" s="212"/>
      <c r="K283" s="213"/>
    </row>
    <row r="284" spans="1:11" s="156" customFormat="1" ht="19.5" customHeight="1" thickBot="1">
      <c r="A284" s="1221"/>
      <c r="B284" s="173" t="s">
        <v>810</v>
      </c>
      <c r="C284" s="223">
        <f>SUM(C279:C283)</f>
        <v>0</v>
      </c>
      <c r="D284" s="224"/>
      <c r="E284" s="237">
        <f>SUM(E279:E283)</f>
        <v>0</v>
      </c>
      <c r="F284" s="223">
        <f>SUM(F279:F283)</f>
        <v>0</v>
      </c>
      <c r="G284" s="224"/>
      <c r="H284" s="237">
        <f>SUM(H279:H283)</f>
        <v>0</v>
      </c>
      <c r="I284" s="223">
        <f>SUM(I279:I283)</f>
        <v>0</v>
      </c>
      <c r="J284" s="224"/>
      <c r="K284" s="237">
        <f>SUM(K279:K283)</f>
        <v>0</v>
      </c>
    </row>
    <row r="285" spans="1:11" ht="9.75" customHeight="1" thickBot="1">
      <c r="A285" s="40"/>
      <c r="B285" s="41"/>
      <c r="C285" s="42"/>
      <c r="D285" s="42"/>
      <c r="E285" s="42"/>
      <c r="F285" s="42"/>
      <c r="G285" s="42"/>
      <c r="H285" s="42"/>
      <c r="I285" s="42"/>
      <c r="J285" s="42"/>
      <c r="K285" s="43"/>
    </row>
    <row r="286" spans="1:11" s="41" customFormat="1" ht="19.5" customHeight="1" thickBot="1">
      <c r="A286" s="1230" t="s">
        <v>66</v>
      </c>
      <c r="B286" s="1238"/>
      <c r="C286" s="228">
        <f>C246+C254+C262+C270+C277+C284</f>
        <v>0</v>
      </c>
      <c r="D286" s="229"/>
      <c r="E286" s="236">
        <f>E246+E254+E262+E270+E277+E284</f>
        <v>0</v>
      </c>
      <c r="F286" s="228">
        <f>F246+F254+F262+F270+F277+F284</f>
        <v>0</v>
      </c>
      <c r="G286" s="229"/>
      <c r="H286" s="236">
        <f>H246+H254+H262+H270+H277+H284</f>
        <v>0</v>
      </c>
      <c r="I286" s="228">
        <f>I246+I254+I262+I270+I277+I284</f>
        <v>0</v>
      </c>
      <c r="J286" s="229"/>
      <c r="K286" s="236">
        <f>K246+K254+K262+K270+K277+K284</f>
        <v>0</v>
      </c>
    </row>
    <row r="287" spans="1:11" ht="9.75" customHeight="1" thickBot="1">
      <c r="A287" s="40"/>
      <c r="B287" s="41"/>
      <c r="C287" s="42"/>
      <c r="D287" s="42"/>
      <c r="E287" s="42"/>
      <c r="F287" s="42"/>
      <c r="G287" s="42"/>
      <c r="H287" s="42"/>
      <c r="I287" s="42"/>
      <c r="J287" s="42"/>
      <c r="K287" s="43"/>
    </row>
    <row r="288" spans="1:11" s="41" customFormat="1" ht="19.5" customHeight="1">
      <c r="A288" s="1212" t="s">
        <v>767</v>
      </c>
      <c r="B288" s="1213"/>
      <c r="C288" s="1213"/>
      <c r="D288" s="1213"/>
      <c r="E288" s="1213"/>
      <c r="F288" s="1213"/>
      <c r="G288" s="1213"/>
      <c r="H288" s="1213"/>
      <c r="I288" s="1213"/>
      <c r="J288" s="1213"/>
      <c r="K288" s="1214"/>
    </row>
    <row r="289" spans="1:11" s="41" customFormat="1" ht="19.5" customHeight="1" thickBot="1">
      <c r="A289" s="1231" t="s">
        <v>302</v>
      </c>
      <c r="B289" s="1232"/>
      <c r="C289" s="1233"/>
      <c r="D289" s="1233"/>
      <c r="E289" s="1233"/>
      <c r="F289" s="1233"/>
      <c r="G289" s="1233"/>
      <c r="H289" s="1233"/>
      <c r="I289" s="1233"/>
      <c r="J289" s="1233"/>
      <c r="K289" s="1234"/>
    </row>
    <row r="290" spans="1:11" ht="19.5" customHeight="1">
      <c r="A290" s="1077" t="s">
        <v>310</v>
      </c>
      <c r="B290" s="222"/>
      <c r="C290" s="244"/>
      <c r="D290" s="245"/>
      <c r="E290" s="246"/>
      <c r="F290" s="244"/>
      <c r="G290" s="245"/>
      <c r="H290" s="246"/>
      <c r="I290" s="244"/>
      <c r="J290" s="245"/>
      <c r="K290" s="246"/>
    </row>
    <row r="291" spans="1:11" ht="19.5" customHeight="1">
      <c r="A291" s="1220"/>
      <c r="B291" s="222"/>
      <c r="C291" s="244"/>
      <c r="D291" s="245"/>
      <c r="E291" s="246"/>
      <c r="F291" s="244"/>
      <c r="G291" s="245"/>
      <c r="H291" s="246"/>
      <c r="I291" s="244"/>
      <c r="J291" s="245"/>
      <c r="K291" s="246"/>
    </row>
    <row r="292" spans="1:11" ht="19.5" customHeight="1">
      <c r="A292" s="1220"/>
      <c r="B292" s="222"/>
      <c r="C292" s="244"/>
      <c r="D292" s="245"/>
      <c r="E292" s="246"/>
      <c r="F292" s="244"/>
      <c r="G292" s="245"/>
      <c r="H292" s="246"/>
      <c r="I292" s="244"/>
      <c r="J292" s="245"/>
      <c r="K292" s="246"/>
    </row>
    <row r="293" spans="1:11" ht="19.5" customHeight="1">
      <c r="A293" s="1220"/>
      <c r="B293" s="222"/>
      <c r="C293" s="244"/>
      <c r="D293" s="245"/>
      <c r="E293" s="246"/>
      <c r="F293" s="244"/>
      <c r="G293" s="245"/>
      <c r="H293" s="246"/>
      <c r="I293" s="244"/>
      <c r="J293" s="245"/>
      <c r="K293" s="246"/>
    </row>
    <row r="294" spans="1:11" ht="19.5" customHeight="1" thickBot="1">
      <c r="A294" s="1220"/>
      <c r="B294" s="219"/>
      <c r="C294" s="214"/>
      <c r="D294" s="212"/>
      <c r="E294" s="213"/>
      <c r="F294" s="214"/>
      <c r="G294" s="212"/>
      <c r="H294" s="213"/>
      <c r="I294" s="214"/>
      <c r="J294" s="212"/>
      <c r="K294" s="213"/>
    </row>
    <row r="295" spans="1:11" s="156" customFormat="1" ht="19.5" customHeight="1" thickBot="1">
      <c r="A295" s="1221"/>
      <c r="B295" s="173" t="s">
        <v>810</v>
      </c>
      <c r="C295" s="223">
        <f>SUM(C290:C294)</f>
        <v>0</v>
      </c>
      <c r="D295" s="224"/>
      <c r="E295" s="237">
        <f>SUM(E290:E294)</f>
        <v>0</v>
      </c>
      <c r="F295" s="223">
        <f>SUM(F290:F294)</f>
        <v>0</v>
      </c>
      <c r="G295" s="224"/>
      <c r="H295" s="237">
        <f>SUM(H290:H294)</f>
        <v>0</v>
      </c>
      <c r="I295" s="223">
        <f>SUM(I290:I294)</f>
        <v>0</v>
      </c>
      <c r="J295" s="224"/>
      <c r="K295" s="237">
        <f>SUM(K290:K294)</f>
        <v>0</v>
      </c>
    </row>
    <row r="296" spans="1:11" s="232" customFormat="1" ht="19.5" customHeight="1" thickBot="1">
      <c r="A296" s="1222" t="s">
        <v>316</v>
      </c>
      <c r="B296" s="1223"/>
      <c r="C296" s="230">
        <f>C295</f>
        <v>0</v>
      </c>
      <c r="D296" s="231"/>
      <c r="E296" s="234">
        <f>E295</f>
        <v>0</v>
      </c>
      <c r="F296" s="230">
        <f>F295</f>
        <v>0</v>
      </c>
      <c r="G296" s="231"/>
      <c r="H296" s="234">
        <f>H295</f>
        <v>0</v>
      </c>
      <c r="I296" s="230">
        <f>I295</f>
        <v>0</v>
      </c>
      <c r="J296" s="231"/>
      <c r="K296" s="234">
        <f>K295</f>
        <v>0</v>
      </c>
    </row>
    <row r="297" spans="1:11" ht="9.75" customHeight="1" thickBot="1">
      <c r="A297" s="40"/>
      <c r="B297" s="41"/>
      <c r="C297" s="42"/>
      <c r="D297" s="42"/>
      <c r="E297" s="42"/>
      <c r="F297" s="42"/>
      <c r="G297" s="42"/>
      <c r="H297" s="42"/>
      <c r="I297" s="42"/>
      <c r="J297" s="42"/>
      <c r="K297" s="43"/>
    </row>
    <row r="298" spans="1:11" s="41" customFormat="1" ht="19.5" customHeight="1" thickBot="1">
      <c r="A298" s="1224" t="s">
        <v>320</v>
      </c>
      <c r="B298" s="1225"/>
      <c r="C298" s="1226"/>
      <c r="D298" s="1226"/>
      <c r="E298" s="1226"/>
      <c r="F298" s="1226"/>
      <c r="G298" s="1226"/>
      <c r="H298" s="1226"/>
      <c r="I298" s="1226"/>
      <c r="J298" s="1226"/>
      <c r="K298" s="1227"/>
    </row>
    <row r="299" spans="1:11" ht="19.5" customHeight="1">
      <c r="A299" s="1077" t="s">
        <v>317</v>
      </c>
      <c r="B299" s="133"/>
      <c r="C299" s="211"/>
      <c r="D299" s="209"/>
      <c r="E299" s="210"/>
      <c r="F299" s="211"/>
      <c r="G299" s="209"/>
      <c r="H299" s="210"/>
      <c r="I299" s="211"/>
      <c r="J299" s="209"/>
      <c r="K299" s="210"/>
    </row>
    <row r="300" spans="1:11" ht="19.5" customHeight="1">
      <c r="A300" s="1220"/>
      <c r="B300" s="177"/>
      <c r="C300" s="244"/>
      <c r="D300" s="245"/>
      <c r="E300" s="246"/>
      <c r="F300" s="244"/>
      <c r="G300" s="245"/>
      <c r="H300" s="246"/>
      <c r="I300" s="244"/>
      <c r="J300" s="245"/>
      <c r="K300" s="246"/>
    </row>
    <row r="301" spans="1:11" ht="19.5" customHeight="1">
      <c r="A301" s="1220"/>
      <c r="B301" s="177"/>
      <c r="C301" s="244"/>
      <c r="D301" s="245"/>
      <c r="E301" s="246"/>
      <c r="F301" s="244"/>
      <c r="G301" s="245"/>
      <c r="H301" s="246"/>
      <c r="I301" s="244"/>
      <c r="J301" s="245"/>
      <c r="K301" s="246"/>
    </row>
    <row r="302" spans="1:11" ht="19.5" customHeight="1">
      <c r="A302" s="1220"/>
      <c r="B302" s="134"/>
      <c r="C302" s="214"/>
      <c r="D302" s="212"/>
      <c r="E302" s="213"/>
      <c r="F302" s="214"/>
      <c r="G302" s="212"/>
      <c r="H302" s="213"/>
      <c r="I302" s="214"/>
      <c r="J302" s="212"/>
      <c r="K302" s="213"/>
    </row>
    <row r="303" spans="1:11" ht="19.5" customHeight="1" thickBot="1">
      <c r="A303" s="1220"/>
      <c r="B303" s="304"/>
      <c r="C303" s="305"/>
      <c r="D303" s="306"/>
      <c r="E303" s="307"/>
      <c r="F303" s="305"/>
      <c r="G303" s="306"/>
      <c r="H303" s="307"/>
      <c r="I303" s="305"/>
      <c r="J303" s="306"/>
      <c r="K303" s="307"/>
    </row>
    <row r="304" spans="1:11" s="156" customFormat="1" ht="19.5" customHeight="1" thickBot="1">
      <c r="A304" s="1221"/>
      <c r="B304" s="173" t="s">
        <v>810</v>
      </c>
      <c r="C304" s="223">
        <f>SUM(C299:C303)</f>
        <v>0</v>
      </c>
      <c r="D304" s="224"/>
      <c r="E304" s="237">
        <f>SUM(E299:E303)</f>
        <v>0</v>
      </c>
      <c r="F304" s="223">
        <f>SUM(F299:F303)</f>
        <v>0</v>
      </c>
      <c r="G304" s="224"/>
      <c r="H304" s="237">
        <f>SUM(H299:H303)</f>
        <v>0</v>
      </c>
      <c r="I304" s="223">
        <f>SUM(I299:I303)</f>
        <v>0</v>
      </c>
      <c r="J304" s="224"/>
      <c r="K304" s="237">
        <f>SUM(K299:K303)</f>
        <v>0</v>
      </c>
    </row>
    <row r="305" spans="1:11" s="232" customFormat="1" ht="19.5" customHeight="1" thickBot="1">
      <c r="A305" s="1222" t="s">
        <v>319</v>
      </c>
      <c r="B305" s="1223"/>
      <c r="C305" s="230">
        <f>C304</f>
        <v>0</v>
      </c>
      <c r="D305" s="231"/>
      <c r="E305" s="234">
        <f>E304</f>
        <v>0</v>
      </c>
      <c r="F305" s="230">
        <f>F304</f>
        <v>0</v>
      </c>
      <c r="G305" s="231"/>
      <c r="H305" s="234">
        <f>H304</f>
        <v>0</v>
      </c>
      <c r="I305" s="230">
        <f>I304</f>
        <v>0</v>
      </c>
      <c r="J305" s="231"/>
      <c r="K305" s="234">
        <f>K304</f>
        <v>0</v>
      </c>
    </row>
    <row r="306" spans="1:11" ht="9.75" customHeight="1" thickBot="1">
      <c r="A306" s="40"/>
      <c r="B306" s="41"/>
      <c r="C306" s="42"/>
      <c r="D306" s="42"/>
      <c r="E306" s="42"/>
      <c r="F306" s="42"/>
      <c r="G306" s="42"/>
      <c r="H306" s="42"/>
      <c r="I306" s="42"/>
      <c r="J306" s="42"/>
      <c r="K306" s="43"/>
    </row>
    <row r="307" spans="1:11" s="41" customFormat="1" ht="19.5" customHeight="1" thickBot="1">
      <c r="A307" s="1230" t="s">
        <v>287</v>
      </c>
      <c r="B307" s="1138"/>
      <c r="C307" s="228">
        <f>C296+C305</f>
        <v>0</v>
      </c>
      <c r="D307" s="229"/>
      <c r="E307" s="253">
        <f>E296+E305</f>
        <v>0</v>
      </c>
      <c r="F307" s="228">
        <f>F296+F305</f>
        <v>0</v>
      </c>
      <c r="G307" s="229"/>
      <c r="H307" s="253">
        <f>H296+H305</f>
        <v>0</v>
      </c>
      <c r="I307" s="228">
        <f>I296+I305</f>
        <v>0</v>
      </c>
      <c r="J307" s="229"/>
      <c r="K307" s="253">
        <f>K296+K305</f>
        <v>0</v>
      </c>
    </row>
    <row r="308" spans="1:11" ht="9.75" customHeight="1" thickBot="1">
      <c r="A308" s="40"/>
      <c r="B308" s="41"/>
      <c r="C308" s="42"/>
      <c r="D308" s="42"/>
      <c r="E308" s="42"/>
      <c r="F308" s="42"/>
      <c r="G308" s="42"/>
      <c r="H308" s="42"/>
      <c r="I308" s="42"/>
      <c r="J308" s="42"/>
      <c r="K308" s="43"/>
    </row>
    <row r="309" spans="1:11" s="41" customFormat="1" ht="19.5" customHeight="1">
      <c r="A309" s="1212" t="s">
        <v>532</v>
      </c>
      <c r="B309" s="1213"/>
      <c r="C309" s="1213"/>
      <c r="D309" s="1213"/>
      <c r="E309" s="1213"/>
      <c r="F309" s="1213"/>
      <c r="G309" s="1213"/>
      <c r="H309" s="1213"/>
      <c r="I309" s="1213"/>
      <c r="J309" s="1213"/>
      <c r="K309" s="1214"/>
    </row>
    <row r="310" spans="1:11" s="41" customFormat="1" ht="19.5" customHeight="1" thickBot="1">
      <c r="A310" s="1231" t="s">
        <v>62</v>
      </c>
      <c r="B310" s="1232"/>
      <c r="C310" s="1233"/>
      <c r="D310" s="1233"/>
      <c r="E310" s="1233"/>
      <c r="F310" s="1233"/>
      <c r="G310" s="1233"/>
      <c r="H310" s="1233"/>
      <c r="I310" s="1233"/>
      <c r="J310" s="1233"/>
      <c r="K310" s="1234"/>
    </row>
    <row r="311" spans="1:11" ht="19.5" customHeight="1">
      <c r="A311" s="1077" t="s">
        <v>964</v>
      </c>
      <c r="B311" s="218"/>
      <c r="C311" s="211"/>
      <c r="D311" s="209"/>
      <c r="E311" s="210"/>
      <c r="F311" s="211"/>
      <c r="G311" s="209"/>
      <c r="H311" s="210"/>
      <c r="I311" s="211"/>
      <c r="J311" s="209"/>
      <c r="K311" s="210"/>
    </row>
    <row r="312" spans="1:11" ht="19.5" customHeight="1">
      <c r="A312" s="1220"/>
      <c r="B312" s="222"/>
      <c r="C312" s="244"/>
      <c r="D312" s="245"/>
      <c r="E312" s="246"/>
      <c r="F312" s="244"/>
      <c r="G312" s="245"/>
      <c r="H312" s="246"/>
      <c r="I312" s="244"/>
      <c r="J312" s="245"/>
      <c r="K312" s="246"/>
    </row>
    <row r="313" spans="1:11" ht="19.5" customHeight="1">
      <c r="A313" s="1220"/>
      <c r="B313" s="222"/>
      <c r="C313" s="244"/>
      <c r="D313" s="245"/>
      <c r="E313" s="246"/>
      <c r="F313" s="244"/>
      <c r="G313" s="245"/>
      <c r="H313" s="246"/>
      <c r="I313" s="244"/>
      <c r="J313" s="245"/>
      <c r="K313" s="246"/>
    </row>
    <row r="314" spans="1:11" ht="19.5" customHeight="1" thickBot="1">
      <c r="A314" s="1220"/>
      <c r="B314" s="220"/>
      <c r="C314" s="215"/>
      <c r="D314" s="216"/>
      <c r="E314" s="217"/>
      <c r="F314" s="214"/>
      <c r="G314" s="212"/>
      <c r="H314" s="213"/>
      <c r="I314" s="214"/>
      <c r="J314" s="212"/>
      <c r="K314" s="213"/>
    </row>
    <row r="315" spans="1:11" s="156" customFormat="1" ht="19.5" customHeight="1" thickBot="1">
      <c r="A315" s="1221"/>
      <c r="B315" s="173" t="s">
        <v>810</v>
      </c>
      <c r="C315" s="223">
        <f>SUM(C311:C314)</f>
        <v>0</v>
      </c>
      <c r="D315" s="224"/>
      <c r="E315" s="237">
        <f>SUM(E311:E314)</f>
        <v>0</v>
      </c>
      <c r="F315" s="223">
        <f>SUM(F311:F314)</f>
        <v>0</v>
      </c>
      <c r="G315" s="224"/>
      <c r="H315" s="237">
        <f>SUM(H311:H314)</f>
        <v>0</v>
      </c>
      <c r="I315" s="223">
        <f>SUM(I311:I314)</f>
        <v>0</v>
      </c>
      <c r="J315" s="224"/>
      <c r="K315" s="237">
        <f>SUM(K311:K314)</f>
        <v>0</v>
      </c>
    </row>
    <row r="316" spans="1:11" ht="9.75" customHeight="1" thickBot="1">
      <c r="A316" s="40"/>
      <c r="B316" s="41"/>
      <c r="C316" s="42"/>
      <c r="D316" s="42"/>
      <c r="E316" s="42"/>
      <c r="F316" s="42"/>
      <c r="G316" s="42"/>
      <c r="H316" s="42"/>
      <c r="I316" s="42"/>
      <c r="J316" s="42"/>
      <c r="K316" s="43"/>
    </row>
    <row r="317" spans="1:11" ht="19.5" customHeight="1">
      <c r="A317" s="1077" t="s">
        <v>965</v>
      </c>
      <c r="B317" s="218"/>
      <c r="C317" s="211"/>
      <c r="D317" s="209"/>
      <c r="E317" s="210"/>
      <c r="F317" s="211"/>
      <c r="G317" s="209"/>
      <c r="H317" s="210"/>
      <c r="I317" s="211"/>
      <c r="J317" s="209"/>
      <c r="K317" s="210"/>
    </row>
    <row r="318" spans="1:11" ht="19.5" customHeight="1">
      <c r="A318" s="1220"/>
      <c r="B318" s="222"/>
      <c r="C318" s="244"/>
      <c r="D318" s="245"/>
      <c r="E318" s="246"/>
      <c r="F318" s="244"/>
      <c r="G318" s="245"/>
      <c r="H318" s="246"/>
      <c r="I318" s="244"/>
      <c r="J318" s="245"/>
      <c r="K318" s="246"/>
    </row>
    <row r="319" spans="1:11" ht="19.5" customHeight="1">
      <c r="A319" s="1220"/>
      <c r="B319" s="219"/>
      <c r="C319" s="214"/>
      <c r="D319" s="212"/>
      <c r="E319" s="213"/>
      <c r="F319" s="214"/>
      <c r="G319" s="212"/>
      <c r="H319" s="213"/>
      <c r="I319" s="214"/>
      <c r="J319" s="212"/>
      <c r="K319" s="213"/>
    </row>
    <row r="320" spans="1:11" ht="19.5" customHeight="1" thickBot="1">
      <c r="A320" s="1220"/>
      <c r="B320" s="220"/>
      <c r="C320" s="215"/>
      <c r="D320" s="216"/>
      <c r="E320" s="217"/>
      <c r="F320" s="214"/>
      <c r="G320" s="212"/>
      <c r="H320" s="213"/>
      <c r="I320" s="214"/>
      <c r="J320" s="212"/>
      <c r="K320" s="213"/>
    </row>
    <row r="321" spans="1:11" s="156" customFormat="1" ht="19.5" customHeight="1" thickBot="1">
      <c r="A321" s="1221"/>
      <c r="B321" s="173" t="s">
        <v>810</v>
      </c>
      <c r="C321" s="223">
        <f>SUM(C317:C320)</f>
        <v>0</v>
      </c>
      <c r="D321" s="224"/>
      <c r="E321" s="237">
        <f>SUM(E317:E320)</f>
        <v>0</v>
      </c>
      <c r="F321" s="223">
        <f>SUM(F317:F320)</f>
        <v>0</v>
      </c>
      <c r="G321" s="224"/>
      <c r="H321" s="237">
        <f>SUM(H317:H320)</f>
        <v>0</v>
      </c>
      <c r="I321" s="223">
        <f>SUM(I317:I320)</f>
        <v>0</v>
      </c>
      <c r="J321" s="224"/>
      <c r="K321" s="237">
        <f>SUM(K317:K320)</f>
        <v>0</v>
      </c>
    </row>
    <row r="322" spans="1:11" s="232" customFormat="1" ht="19.5" customHeight="1" thickBot="1">
      <c r="A322" s="1222" t="s">
        <v>63</v>
      </c>
      <c r="B322" s="1223"/>
      <c r="C322" s="230">
        <f>C315+C321</f>
        <v>0</v>
      </c>
      <c r="D322" s="231"/>
      <c r="E322" s="234">
        <f>E315+E321</f>
        <v>0</v>
      </c>
      <c r="F322" s="230">
        <f>F315+F321</f>
        <v>0</v>
      </c>
      <c r="G322" s="231"/>
      <c r="H322" s="234">
        <f>H315+H321</f>
        <v>0</v>
      </c>
      <c r="I322" s="230">
        <f>I315+I321</f>
        <v>0</v>
      </c>
      <c r="J322" s="231"/>
      <c r="K322" s="234">
        <f>K315+K321</f>
        <v>0</v>
      </c>
    </row>
    <row r="323" spans="1:11" ht="9.75" customHeight="1" thickBot="1">
      <c r="A323" s="40"/>
      <c r="B323" s="41"/>
      <c r="C323" s="42"/>
      <c r="D323" s="42"/>
      <c r="E323" s="42"/>
      <c r="F323" s="42"/>
      <c r="G323" s="42"/>
      <c r="H323" s="42"/>
      <c r="I323" s="42"/>
      <c r="J323" s="42"/>
      <c r="K323" s="43"/>
    </row>
    <row r="324" spans="1:11" s="41" customFormat="1" ht="19.5" customHeight="1" thickBot="1">
      <c r="A324" s="1224" t="s">
        <v>65</v>
      </c>
      <c r="B324" s="1225"/>
      <c r="C324" s="1226"/>
      <c r="D324" s="1226"/>
      <c r="E324" s="1226"/>
      <c r="F324" s="1226"/>
      <c r="G324" s="1226"/>
      <c r="H324" s="1226"/>
      <c r="I324" s="1226"/>
      <c r="J324" s="1226"/>
      <c r="K324" s="1227"/>
    </row>
    <row r="325" spans="1:11" ht="19.5" customHeight="1">
      <c r="A325" s="1077" t="s">
        <v>957</v>
      </c>
      <c r="B325" s="218"/>
      <c r="C325" s="211"/>
      <c r="D325" s="209"/>
      <c r="E325" s="210"/>
      <c r="F325" s="211"/>
      <c r="G325" s="209"/>
      <c r="H325" s="210"/>
      <c r="I325" s="211"/>
      <c r="J325" s="209"/>
      <c r="K325" s="210"/>
    </row>
    <row r="326" spans="1:11" ht="19.5" customHeight="1">
      <c r="A326" s="1220"/>
      <c r="B326" s="222"/>
      <c r="C326" s="244"/>
      <c r="D326" s="245"/>
      <c r="E326" s="246"/>
      <c r="F326" s="244"/>
      <c r="G326" s="245"/>
      <c r="H326" s="246"/>
      <c r="I326" s="244"/>
      <c r="J326" s="245"/>
      <c r="K326" s="246"/>
    </row>
    <row r="327" spans="1:11" ht="19.5" customHeight="1">
      <c r="A327" s="1220"/>
      <c r="B327" s="219"/>
      <c r="C327" s="214"/>
      <c r="D327" s="212"/>
      <c r="E327" s="213"/>
      <c r="F327" s="214"/>
      <c r="G327" s="212"/>
      <c r="H327" s="213"/>
      <c r="I327" s="214"/>
      <c r="J327" s="212"/>
      <c r="K327" s="213"/>
    </row>
    <row r="328" spans="1:11" ht="19.5" customHeight="1" thickBot="1">
      <c r="A328" s="1220"/>
      <c r="B328" s="220"/>
      <c r="C328" s="215"/>
      <c r="D328" s="216"/>
      <c r="E328" s="217"/>
      <c r="F328" s="214"/>
      <c r="G328" s="212"/>
      <c r="H328" s="213"/>
      <c r="I328" s="214"/>
      <c r="J328" s="212"/>
      <c r="K328" s="213"/>
    </row>
    <row r="329" spans="1:11" s="156" customFormat="1" ht="19.5" customHeight="1" thickBot="1">
      <c r="A329" s="1221"/>
      <c r="B329" s="173" t="s">
        <v>810</v>
      </c>
      <c r="C329" s="223">
        <f>SUM(C325:C328)</f>
        <v>0</v>
      </c>
      <c r="D329" s="224"/>
      <c r="E329" s="237">
        <f>SUM(E325:E328)</f>
        <v>0</v>
      </c>
      <c r="F329" s="223">
        <f>SUM(F325:F328)</f>
        <v>0</v>
      </c>
      <c r="G329" s="224"/>
      <c r="H329" s="237">
        <f>SUM(H325:H328)</f>
        <v>0</v>
      </c>
      <c r="I329" s="223">
        <f>SUM(I325:I328)</f>
        <v>0</v>
      </c>
      <c r="J329" s="224"/>
      <c r="K329" s="237">
        <f>SUM(K325:K328)</f>
        <v>0</v>
      </c>
    </row>
    <row r="330" spans="1:11" s="232" customFormat="1" ht="19.5" customHeight="1" thickBot="1">
      <c r="A330" s="1222" t="s">
        <v>64</v>
      </c>
      <c r="B330" s="1223"/>
      <c r="C330" s="230">
        <f>C329</f>
        <v>0</v>
      </c>
      <c r="D330" s="231"/>
      <c r="E330" s="234">
        <f>E329</f>
        <v>0</v>
      </c>
      <c r="F330" s="230">
        <f>F329</f>
        <v>0</v>
      </c>
      <c r="G330" s="231"/>
      <c r="H330" s="234">
        <f>H329</f>
        <v>0</v>
      </c>
      <c r="I330" s="230">
        <f>I329</f>
        <v>0</v>
      </c>
      <c r="J330" s="231"/>
      <c r="K330" s="234">
        <f>K329</f>
        <v>0</v>
      </c>
    </row>
    <row r="331" spans="1:11" ht="9.75" customHeight="1" thickBot="1">
      <c r="A331" s="40"/>
      <c r="B331" s="41"/>
      <c r="C331" s="42"/>
      <c r="D331" s="42"/>
      <c r="E331" s="42"/>
      <c r="F331" s="42"/>
      <c r="G331" s="42"/>
      <c r="H331" s="42"/>
      <c r="I331" s="42"/>
      <c r="J331" s="42"/>
      <c r="K331" s="43"/>
    </row>
    <row r="332" spans="1:11" s="41" customFormat="1" ht="19.5" customHeight="1" thickBot="1">
      <c r="A332" s="1230" t="s">
        <v>533</v>
      </c>
      <c r="B332" s="1138"/>
      <c r="C332" s="228">
        <f>C322+C330</f>
        <v>0</v>
      </c>
      <c r="D332" s="229"/>
      <c r="E332" s="253">
        <f>E322+E330</f>
        <v>0</v>
      </c>
      <c r="F332" s="228">
        <f>F322+F330</f>
        <v>0</v>
      </c>
      <c r="G332" s="229"/>
      <c r="H332" s="253">
        <f>H322+H330</f>
        <v>0</v>
      </c>
      <c r="I332" s="228">
        <f>I322+I330</f>
        <v>0</v>
      </c>
      <c r="J332" s="229"/>
      <c r="K332" s="253">
        <f>K322+K330</f>
        <v>0</v>
      </c>
    </row>
    <row r="333" spans="1:11" ht="9.75" customHeight="1" thickBot="1">
      <c r="A333" s="40"/>
      <c r="B333" s="41"/>
      <c r="C333" s="42"/>
      <c r="D333" s="42"/>
      <c r="E333" s="42"/>
      <c r="F333" s="42"/>
      <c r="G333" s="42"/>
      <c r="H333" s="42"/>
      <c r="I333" s="42"/>
      <c r="J333" s="42"/>
      <c r="K333" s="43"/>
    </row>
    <row r="334" spans="1:11" s="243" customFormat="1" ht="21.75" customHeight="1" thickBot="1">
      <c r="A334" s="1239" t="s">
        <v>123</v>
      </c>
      <c r="B334" s="1240"/>
      <c r="C334" s="240">
        <f>C169+C238+C286+C307+C332</f>
        <v>0</v>
      </c>
      <c r="D334" s="241"/>
      <c r="E334" s="254">
        <f>E169+E238+E286+E307+E332</f>
        <v>0</v>
      </c>
      <c r="F334" s="240">
        <f>F169+F238+F286+F307+F332</f>
        <v>0</v>
      </c>
      <c r="G334" s="241"/>
      <c r="H334" s="254">
        <f>H169+H238+H286+H307+H332</f>
        <v>0</v>
      </c>
      <c r="I334" s="240">
        <f>I169+I238+I286+I307+I332</f>
        <v>0</v>
      </c>
      <c r="J334" s="241"/>
      <c r="K334" s="254">
        <f>K169+K238+K286+K307+K332</f>
        <v>0</v>
      </c>
    </row>
    <row r="335" spans="1:11" s="243" customFormat="1" ht="21.75" customHeight="1">
      <c r="A335" s="678"/>
      <c r="B335" s="678"/>
      <c r="C335" s="679"/>
      <c r="D335" s="679"/>
      <c r="E335" s="679"/>
      <c r="F335" s="679"/>
      <c r="G335" s="679"/>
      <c r="H335" s="679"/>
      <c r="I335" s="679"/>
      <c r="J335" s="679"/>
      <c r="K335" s="679"/>
    </row>
    <row r="336" spans="1:11" s="243" customFormat="1" ht="21.75" customHeight="1">
      <c r="A336" s="678"/>
      <c r="B336" s="678"/>
      <c r="C336" s="679"/>
      <c r="D336" s="679"/>
      <c r="E336" s="679"/>
      <c r="F336" s="679"/>
      <c r="G336" s="679"/>
      <c r="H336" s="679"/>
      <c r="I336" s="679"/>
      <c r="J336" s="679"/>
      <c r="K336" s="679"/>
    </row>
    <row r="337" spans="1:11" s="243" customFormat="1" ht="21.75" customHeight="1">
      <c r="A337" s="678"/>
      <c r="B337" s="678"/>
      <c r="C337" s="679"/>
      <c r="D337" s="679"/>
      <c r="E337" s="679"/>
      <c r="F337" s="679"/>
      <c r="G337" s="679"/>
      <c r="H337" s="679"/>
      <c r="I337" s="679"/>
      <c r="J337" s="679"/>
      <c r="K337" s="679"/>
    </row>
    <row r="338" spans="1:11" s="227" customFormat="1" ht="22.5" customHeight="1">
      <c r="A338" s="1132" t="s">
        <v>966</v>
      </c>
      <c r="B338" s="1132"/>
      <c r="C338" s="1132"/>
      <c r="D338" s="1132"/>
      <c r="E338" s="1132"/>
      <c r="F338" s="1132"/>
      <c r="G338" s="1132"/>
      <c r="H338" s="1132"/>
      <c r="I338" s="1132"/>
      <c r="J338" s="1132"/>
      <c r="K338" s="1132"/>
    </row>
    <row r="340" spans="8:11" ht="15" customHeight="1" thickBot="1">
      <c r="H340" s="1180" t="s">
        <v>972</v>
      </c>
      <c r="I340" s="1181"/>
      <c r="J340" s="1181"/>
      <c r="K340" s="1181"/>
    </row>
    <row r="341" spans="1:11" s="41" customFormat="1" ht="19.5" customHeight="1" thickBot="1">
      <c r="A341" s="1182" t="s">
        <v>607</v>
      </c>
      <c r="B341" s="1183"/>
      <c r="C341" s="1184" t="s">
        <v>704</v>
      </c>
      <c r="D341" s="1185"/>
      <c r="E341" s="1185"/>
      <c r="F341" s="1185"/>
      <c r="G341" s="1185"/>
      <c r="H341" s="1185"/>
      <c r="I341" s="1185"/>
      <c r="J341" s="1185"/>
      <c r="K341" s="1186"/>
    </row>
    <row r="342" spans="1:11" s="41" customFormat="1" ht="19.5" customHeight="1" thickBot="1">
      <c r="A342" s="1182" t="s">
        <v>608</v>
      </c>
      <c r="B342" s="1183"/>
      <c r="C342" s="1184" t="s">
        <v>122</v>
      </c>
      <c r="D342" s="1185"/>
      <c r="E342" s="1185"/>
      <c r="F342" s="1185"/>
      <c r="G342" s="1185"/>
      <c r="H342" s="1185"/>
      <c r="I342" s="1185"/>
      <c r="J342" s="1185"/>
      <c r="K342" s="1186"/>
    </row>
    <row r="343" spans="1:11" s="41" customFormat="1" ht="19.5" customHeight="1">
      <c r="A343" s="203" t="s">
        <v>609</v>
      </c>
      <c r="B343" s="204" t="s">
        <v>610</v>
      </c>
      <c r="C343" s="1187"/>
      <c r="D343" s="1188"/>
      <c r="E343" s="1188"/>
      <c r="F343" s="1188"/>
      <c r="G343" s="1188"/>
      <c r="H343" s="1188"/>
      <c r="I343" s="1188"/>
      <c r="J343" s="1188"/>
      <c r="K343" s="1189"/>
    </row>
    <row r="344" spans="1:11" s="41" customFormat="1" ht="19.5" customHeight="1">
      <c r="A344" s="205"/>
      <c r="B344" s="206" t="s">
        <v>611</v>
      </c>
      <c r="C344" s="1190" t="s">
        <v>31</v>
      </c>
      <c r="D344" s="1191"/>
      <c r="E344" s="1191"/>
      <c r="F344" s="1191"/>
      <c r="G344" s="1191"/>
      <c r="H344" s="1191"/>
      <c r="I344" s="1191"/>
      <c r="J344" s="1191"/>
      <c r="K344" s="1192"/>
    </row>
    <row r="345" spans="1:11" s="41" customFormat="1" ht="19.5" customHeight="1">
      <c r="A345" s="205"/>
      <c r="B345" s="206" t="s">
        <v>612</v>
      </c>
      <c r="C345" s="1196" t="s">
        <v>116</v>
      </c>
      <c r="D345" s="1197"/>
      <c r="E345" s="1197"/>
      <c r="F345" s="1197"/>
      <c r="G345" s="1197"/>
      <c r="H345" s="1197"/>
      <c r="I345" s="1197"/>
      <c r="J345" s="1197"/>
      <c r="K345" s="1198"/>
    </row>
    <row r="346" spans="1:11" s="41" customFormat="1" ht="19.5" customHeight="1">
      <c r="A346" s="205"/>
      <c r="B346" s="206" t="s">
        <v>790</v>
      </c>
      <c r="C346" s="1196" t="s">
        <v>1015</v>
      </c>
      <c r="D346" s="1197"/>
      <c r="E346" s="1197"/>
      <c r="F346" s="1197"/>
      <c r="G346" s="1197"/>
      <c r="H346" s="1197"/>
      <c r="I346" s="1197"/>
      <c r="J346" s="1197"/>
      <c r="K346" s="1198"/>
    </row>
    <row r="347" spans="1:11" s="41" customFormat="1" ht="28.5" customHeight="1">
      <c r="A347" s="205"/>
      <c r="B347" s="206" t="s">
        <v>613</v>
      </c>
      <c r="C347" s="1196" t="s">
        <v>967</v>
      </c>
      <c r="D347" s="1197"/>
      <c r="E347" s="1197"/>
      <c r="F347" s="1197"/>
      <c r="G347" s="1197"/>
      <c r="H347" s="1197"/>
      <c r="I347" s="1197"/>
      <c r="J347" s="1197"/>
      <c r="K347" s="1198"/>
    </row>
    <row r="348" spans="1:11" s="41" customFormat="1" ht="19.5" customHeight="1">
      <c r="A348" s="205"/>
      <c r="B348" s="206" t="s">
        <v>816</v>
      </c>
      <c r="C348" s="1199">
        <f>C349+C350+C351+C352</f>
        <v>0</v>
      </c>
      <c r="D348" s="1200"/>
      <c r="E348" s="1200"/>
      <c r="F348" s="1200"/>
      <c r="G348" s="1200"/>
      <c r="H348" s="1200"/>
      <c r="I348" s="1200"/>
      <c r="J348" s="1200"/>
      <c r="K348" s="1201"/>
    </row>
    <row r="349" spans="1:11" s="41" customFormat="1" ht="19.5" customHeight="1">
      <c r="A349" s="205"/>
      <c r="B349" s="206" t="s">
        <v>958</v>
      </c>
      <c r="C349" s="1199">
        <v>0</v>
      </c>
      <c r="D349" s="1200"/>
      <c r="E349" s="1200"/>
      <c r="F349" s="1200"/>
      <c r="G349" s="1200"/>
      <c r="H349" s="1200"/>
      <c r="I349" s="1200"/>
      <c r="J349" s="1200"/>
      <c r="K349" s="1201"/>
    </row>
    <row r="350" spans="1:11" s="41" customFormat="1" ht="19.5" customHeight="1">
      <c r="A350" s="205"/>
      <c r="B350" s="206" t="s">
        <v>802</v>
      </c>
      <c r="C350" s="1199">
        <v>0</v>
      </c>
      <c r="D350" s="1200"/>
      <c r="E350" s="1200"/>
      <c r="F350" s="1200"/>
      <c r="G350" s="1200"/>
      <c r="H350" s="1200"/>
      <c r="I350" s="1200"/>
      <c r="J350" s="1200"/>
      <c r="K350" s="1201"/>
    </row>
    <row r="351" spans="1:11" s="41" customFormat="1" ht="19.5" customHeight="1">
      <c r="A351" s="205"/>
      <c r="B351" s="206" t="s">
        <v>734</v>
      </c>
      <c r="C351" s="1199">
        <v>0</v>
      </c>
      <c r="D351" s="1200"/>
      <c r="E351" s="1200"/>
      <c r="F351" s="1200"/>
      <c r="G351" s="1200"/>
      <c r="H351" s="1200"/>
      <c r="I351" s="1200"/>
      <c r="J351" s="1200"/>
      <c r="K351" s="1201"/>
    </row>
    <row r="352" spans="1:11" s="41" customFormat="1" ht="19.5" customHeight="1" thickBot="1">
      <c r="A352" s="207"/>
      <c r="B352" s="208" t="s">
        <v>741</v>
      </c>
      <c r="C352" s="1206">
        <v>0</v>
      </c>
      <c r="D352" s="1207"/>
      <c r="E352" s="1207"/>
      <c r="F352" s="1207"/>
      <c r="G352" s="1207"/>
      <c r="H352" s="1207"/>
      <c r="I352" s="1207"/>
      <c r="J352" s="1207"/>
      <c r="K352" s="1208"/>
    </row>
    <row r="353" spans="1:11" s="41" customFormat="1" ht="30" customHeight="1" thickBot="1">
      <c r="A353" s="1209" t="s">
        <v>614</v>
      </c>
      <c r="B353" s="1210"/>
      <c r="C353" s="1210"/>
      <c r="D353" s="1210"/>
      <c r="E353" s="1210"/>
      <c r="F353" s="1210"/>
      <c r="G353" s="1210"/>
      <c r="H353" s="1210"/>
      <c r="I353" s="1210"/>
      <c r="J353" s="1210"/>
      <c r="K353" s="1211"/>
    </row>
    <row r="354" spans="1:11" s="41" customFormat="1" ht="19.5" customHeight="1">
      <c r="A354" s="1212" t="s">
        <v>794</v>
      </c>
      <c r="B354" s="1213"/>
      <c r="C354" s="1213"/>
      <c r="D354" s="1213"/>
      <c r="E354" s="1213"/>
      <c r="F354" s="1213"/>
      <c r="G354" s="1213"/>
      <c r="H354" s="1213"/>
      <c r="I354" s="1213"/>
      <c r="J354" s="1213"/>
      <c r="K354" s="1214"/>
    </row>
    <row r="355" spans="1:11" s="41" customFormat="1" ht="19.5" customHeight="1" thickBot="1">
      <c r="A355" s="1215" t="s">
        <v>362</v>
      </c>
      <c r="B355" s="1216"/>
      <c r="C355" s="1217"/>
      <c r="D355" s="1217"/>
      <c r="E355" s="1217"/>
      <c r="F355" s="1217"/>
      <c r="G355" s="1217"/>
      <c r="H355" s="1217"/>
      <c r="I355" s="1217"/>
      <c r="J355" s="1217"/>
      <c r="K355" s="1218"/>
    </row>
    <row r="356" spans="1:11" ht="30" customHeight="1" thickBot="1">
      <c r="A356" s="799" t="s">
        <v>363</v>
      </c>
      <c r="B356" s="1219"/>
      <c r="C356" s="1193" t="s">
        <v>903</v>
      </c>
      <c r="D356" s="1194"/>
      <c r="E356" s="1195"/>
      <c r="F356" s="1193" t="s">
        <v>935</v>
      </c>
      <c r="G356" s="1194"/>
      <c r="H356" s="1195"/>
      <c r="I356" s="1193" t="s">
        <v>1014</v>
      </c>
      <c r="J356" s="1194"/>
      <c r="K356" s="1195"/>
    </row>
    <row r="357" spans="1:11" ht="30" customHeight="1">
      <c r="A357" s="1048" t="s">
        <v>795</v>
      </c>
      <c r="B357" s="1228" t="s">
        <v>796</v>
      </c>
      <c r="C357" s="1202" t="s">
        <v>303</v>
      </c>
      <c r="D357" s="1203"/>
      <c r="E357" s="1204" t="s">
        <v>304</v>
      </c>
      <c r="F357" s="1202" t="s">
        <v>303</v>
      </c>
      <c r="G357" s="1203"/>
      <c r="H357" s="1204" t="s">
        <v>304</v>
      </c>
      <c r="I357" s="1202" t="s">
        <v>303</v>
      </c>
      <c r="J357" s="1203"/>
      <c r="K357" s="1204" t="s">
        <v>304</v>
      </c>
    </row>
    <row r="358" spans="1:11" ht="30" customHeight="1" thickBot="1">
      <c r="A358" s="1049"/>
      <c r="B358" s="1229"/>
      <c r="C358" s="238" t="s">
        <v>305</v>
      </c>
      <c r="D358" s="239" t="s">
        <v>306</v>
      </c>
      <c r="E358" s="1205"/>
      <c r="F358" s="238" t="s">
        <v>305</v>
      </c>
      <c r="G358" s="239" t="s">
        <v>306</v>
      </c>
      <c r="H358" s="1205"/>
      <c r="I358" s="238" t="s">
        <v>305</v>
      </c>
      <c r="J358" s="239" t="s">
        <v>306</v>
      </c>
      <c r="K358" s="1205"/>
    </row>
    <row r="359" spans="1:11" ht="19.5" customHeight="1">
      <c r="A359" s="1077" t="s">
        <v>936</v>
      </c>
      <c r="B359" s="218"/>
      <c r="C359" s="211"/>
      <c r="D359" s="209"/>
      <c r="E359" s="210"/>
      <c r="F359" s="211"/>
      <c r="G359" s="209"/>
      <c r="H359" s="210"/>
      <c r="I359" s="211"/>
      <c r="J359" s="209"/>
      <c r="K359" s="210"/>
    </row>
    <row r="360" spans="1:11" ht="19.5" customHeight="1">
      <c r="A360" s="1220"/>
      <c r="B360" s="222"/>
      <c r="C360" s="214"/>
      <c r="D360" s="212"/>
      <c r="E360" s="213"/>
      <c r="F360" s="214"/>
      <c r="G360" s="212"/>
      <c r="H360" s="213"/>
      <c r="I360" s="214"/>
      <c r="J360" s="212"/>
      <c r="K360" s="213"/>
    </row>
    <row r="361" spans="1:11" ht="19.5" customHeight="1">
      <c r="A361" s="1220"/>
      <c r="B361" s="219"/>
      <c r="C361" s="214"/>
      <c r="D361" s="212"/>
      <c r="E361" s="213"/>
      <c r="F361" s="214"/>
      <c r="G361" s="212"/>
      <c r="H361" s="213"/>
      <c r="I361" s="214"/>
      <c r="J361" s="212"/>
      <c r="K361" s="213"/>
    </row>
    <row r="362" spans="1:11" ht="19.5" customHeight="1">
      <c r="A362" s="1220"/>
      <c r="B362" s="219"/>
      <c r="C362" s="214"/>
      <c r="D362" s="212"/>
      <c r="E362" s="213"/>
      <c r="F362" s="214"/>
      <c r="G362" s="212"/>
      <c r="H362" s="213"/>
      <c r="I362" s="214"/>
      <c r="J362" s="212"/>
      <c r="K362" s="213"/>
    </row>
    <row r="363" spans="1:11" ht="19.5" customHeight="1" thickBot="1">
      <c r="A363" s="1220"/>
      <c r="B363" s="220"/>
      <c r="C363" s="215"/>
      <c r="D363" s="216"/>
      <c r="E363" s="217"/>
      <c r="F363" s="214"/>
      <c r="G363" s="212"/>
      <c r="H363" s="213"/>
      <c r="I363" s="214"/>
      <c r="J363" s="212"/>
      <c r="K363" s="213"/>
    </row>
    <row r="364" spans="1:11" s="156" customFormat="1" ht="19.5" customHeight="1" thickBot="1">
      <c r="A364" s="1221"/>
      <c r="B364" s="173" t="s">
        <v>810</v>
      </c>
      <c r="C364" s="223">
        <f>SUM(C359:C363)</f>
        <v>0</v>
      </c>
      <c r="D364" s="224"/>
      <c r="E364" s="237">
        <f>SUM(E359:E363)</f>
        <v>0</v>
      </c>
      <c r="F364" s="223">
        <f>SUM(F359:F363)</f>
        <v>0</v>
      </c>
      <c r="G364" s="224"/>
      <c r="H364" s="237">
        <f>SUM(H359:H363)</f>
        <v>0</v>
      </c>
      <c r="I364" s="223">
        <f>SUM(I359:I363)</f>
        <v>0</v>
      </c>
      <c r="J364" s="224"/>
      <c r="K364" s="237">
        <f>SUM(K359:K363)</f>
        <v>0</v>
      </c>
    </row>
    <row r="365" spans="1:11" s="232" customFormat="1" ht="19.5" customHeight="1" thickBot="1">
      <c r="A365" s="1222" t="s">
        <v>362</v>
      </c>
      <c r="B365" s="1223"/>
      <c r="C365" s="230">
        <f>C364</f>
        <v>0</v>
      </c>
      <c r="D365" s="231"/>
      <c r="E365" s="234">
        <f>E364</f>
        <v>0</v>
      </c>
      <c r="F365" s="230">
        <f>F364</f>
        <v>0</v>
      </c>
      <c r="G365" s="231"/>
      <c r="H365" s="234">
        <f>H364</f>
        <v>0</v>
      </c>
      <c r="I365" s="230">
        <f>I364</f>
        <v>0</v>
      </c>
      <c r="J365" s="231"/>
      <c r="K365" s="234">
        <f>K364</f>
        <v>0</v>
      </c>
    </row>
    <row r="366" spans="1:11" ht="9.75" customHeight="1" thickBot="1">
      <c r="A366" s="40"/>
      <c r="B366" s="41"/>
      <c r="C366" s="42"/>
      <c r="D366" s="42"/>
      <c r="E366" s="42"/>
      <c r="F366" s="42"/>
      <c r="G366" s="42"/>
      <c r="H366" s="42"/>
      <c r="I366" s="42"/>
      <c r="J366" s="42"/>
      <c r="K366" s="43"/>
    </row>
    <row r="367" spans="1:11" s="41" customFormat="1" ht="19.5" customHeight="1" thickBot="1">
      <c r="A367" s="1224" t="s">
        <v>797</v>
      </c>
      <c r="B367" s="1225"/>
      <c r="C367" s="1226"/>
      <c r="D367" s="1226"/>
      <c r="E367" s="1226"/>
      <c r="F367" s="1226"/>
      <c r="G367" s="1226"/>
      <c r="H367" s="1226"/>
      <c r="I367" s="1226"/>
      <c r="J367" s="1226"/>
      <c r="K367" s="1227"/>
    </row>
    <row r="368" spans="1:11" ht="19.5" customHeight="1">
      <c r="A368" s="1077" t="s">
        <v>937</v>
      </c>
      <c r="B368" s="218"/>
      <c r="C368" s="211"/>
      <c r="D368" s="209"/>
      <c r="E368" s="210"/>
      <c r="F368" s="211"/>
      <c r="G368" s="209"/>
      <c r="H368" s="210"/>
      <c r="I368" s="211"/>
      <c r="J368" s="209"/>
      <c r="K368" s="210"/>
    </row>
    <row r="369" spans="1:11" ht="19.5" customHeight="1">
      <c r="A369" s="1220"/>
      <c r="B369" s="222"/>
      <c r="C369" s="214"/>
      <c r="D369" s="212"/>
      <c r="E369" s="213"/>
      <c r="F369" s="214"/>
      <c r="G369" s="212"/>
      <c r="H369" s="213"/>
      <c r="I369" s="214"/>
      <c r="J369" s="212"/>
      <c r="K369" s="213"/>
    </row>
    <row r="370" spans="1:11" ht="19.5" customHeight="1">
      <c r="A370" s="1220"/>
      <c r="B370" s="219"/>
      <c r="C370" s="214"/>
      <c r="D370" s="212"/>
      <c r="E370" s="213"/>
      <c r="F370" s="214"/>
      <c r="G370" s="212"/>
      <c r="H370" s="213"/>
      <c r="I370" s="214"/>
      <c r="J370" s="212"/>
      <c r="K370" s="213"/>
    </row>
    <row r="371" spans="1:11" ht="19.5" customHeight="1">
      <c r="A371" s="1220"/>
      <c r="B371" s="219"/>
      <c r="C371" s="214"/>
      <c r="D371" s="212"/>
      <c r="E371" s="213"/>
      <c r="F371" s="214"/>
      <c r="G371" s="212"/>
      <c r="H371" s="213"/>
      <c r="I371" s="214"/>
      <c r="J371" s="212"/>
      <c r="K371" s="213"/>
    </row>
    <row r="372" spans="1:11" ht="19.5" customHeight="1" thickBot="1">
      <c r="A372" s="1220"/>
      <c r="B372" s="220"/>
      <c r="C372" s="215"/>
      <c r="D372" s="216"/>
      <c r="E372" s="217"/>
      <c r="F372" s="214"/>
      <c r="G372" s="212"/>
      <c r="H372" s="213"/>
      <c r="I372" s="214"/>
      <c r="J372" s="212"/>
      <c r="K372" s="213"/>
    </row>
    <row r="373" spans="1:11" s="156" customFormat="1" ht="19.5" customHeight="1" thickBot="1">
      <c r="A373" s="1221"/>
      <c r="B373" s="173" t="s">
        <v>810</v>
      </c>
      <c r="C373" s="223">
        <f>SUM(C368:C372)</f>
        <v>0</v>
      </c>
      <c r="D373" s="224"/>
      <c r="E373" s="237">
        <f>SUM(E368:E372)</f>
        <v>0</v>
      </c>
      <c r="F373" s="223">
        <f>SUM(F368:F372)</f>
        <v>0</v>
      </c>
      <c r="G373" s="224"/>
      <c r="H373" s="237">
        <f>SUM(H368:H372)</f>
        <v>0</v>
      </c>
      <c r="I373" s="223">
        <f>SUM(I368:I372)</f>
        <v>0</v>
      </c>
      <c r="J373" s="224"/>
      <c r="K373" s="237">
        <f>SUM(K368:K372)</f>
        <v>0</v>
      </c>
    </row>
    <row r="374" spans="1:11" ht="9.75" customHeight="1" thickBot="1">
      <c r="A374" s="40"/>
      <c r="B374" s="41"/>
      <c r="C374" s="42"/>
      <c r="D374" s="42"/>
      <c r="E374" s="42"/>
      <c r="F374" s="42"/>
      <c r="G374" s="42"/>
      <c r="H374" s="42"/>
      <c r="I374" s="42"/>
      <c r="J374" s="42"/>
      <c r="K374" s="43"/>
    </row>
    <row r="375" spans="1:11" ht="19.5" customHeight="1">
      <c r="A375" s="1077" t="s">
        <v>959</v>
      </c>
      <c r="B375" s="218"/>
      <c r="C375" s="211"/>
      <c r="D375" s="209"/>
      <c r="E375" s="210"/>
      <c r="F375" s="211"/>
      <c r="G375" s="209"/>
      <c r="H375" s="210"/>
      <c r="I375" s="211"/>
      <c r="J375" s="209"/>
      <c r="K375" s="210"/>
    </row>
    <row r="376" spans="1:11" ht="19.5" customHeight="1">
      <c r="A376" s="1220"/>
      <c r="B376" s="222"/>
      <c r="C376" s="214"/>
      <c r="D376" s="212"/>
      <c r="E376" s="213"/>
      <c r="F376" s="214"/>
      <c r="G376" s="212"/>
      <c r="H376" s="213"/>
      <c r="I376" s="214"/>
      <c r="J376" s="212"/>
      <c r="K376" s="213"/>
    </row>
    <row r="377" spans="1:11" ht="19.5" customHeight="1">
      <c r="A377" s="1220"/>
      <c r="B377" s="219"/>
      <c r="C377" s="214"/>
      <c r="D377" s="212"/>
      <c r="E377" s="213"/>
      <c r="F377" s="214"/>
      <c r="G377" s="212"/>
      <c r="H377" s="213"/>
      <c r="I377" s="214"/>
      <c r="J377" s="212"/>
      <c r="K377" s="213"/>
    </row>
    <row r="378" spans="1:11" ht="19.5" customHeight="1">
      <c r="A378" s="1220"/>
      <c r="B378" s="219"/>
      <c r="C378" s="214"/>
      <c r="D378" s="212"/>
      <c r="E378" s="213"/>
      <c r="F378" s="214"/>
      <c r="G378" s="212"/>
      <c r="H378" s="213"/>
      <c r="I378" s="214"/>
      <c r="J378" s="212"/>
      <c r="K378" s="213"/>
    </row>
    <row r="379" spans="1:11" ht="19.5" customHeight="1" thickBot="1">
      <c r="A379" s="1220"/>
      <c r="B379" s="220"/>
      <c r="C379" s="215"/>
      <c r="D379" s="216"/>
      <c r="E379" s="217"/>
      <c r="F379" s="214"/>
      <c r="G379" s="212"/>
      <c r="H379" s="213"/>
      <c r="I379" s="214"/>
      <c r="J379" s="212"/>
      <c r="K379" s="213"/>
    </row>
    <row r="380" spans="1:11" s="156" customFormat="1" ht="19.5" customHeight="1" thickBot="1">
      <c r="A380" s="1221"/>
      <c r="B380" s="173" t="s">
        <v>810</v>
      </c>
      <c r="C380" s="223">
        <f>SUM(C375:C379)</f>
        <v>0</v>
      </c>
      <c r="D380" s="224"/>
      <c r="E380" s="237">
        <f>SUM(E375:E379)</f>
        <v>0</v>
      </c>
      <c r="F380" s="223">
        <f>SUM(F375:F379)</f>
        <v>0</v>
      </c>
      <c r="G380" s="224"/>
      <c r="H380" s="237">
        <f>SUM(H375:H379)</f>
        <v>0</v>
      </c>
      <c r="I380" s="223">
        <f>SUM(I375:I379)</f>
        <v>0</v>
      </c>
      <c r="J380" s="224"/>
      <c r="K380" s="237">
        <f>SUM(K375:K379)</f>
        <v>0</v>
      </c>
    </row>
    <row r="381" spans="1:11" ht="9.75" customHeight="1" thickBot="1">
      <c r="A381" s="40"/>
      <c r="B381" s="41"/>
      <c r="C381" s="42"/>
      <c r="D381" s="42"/>
      <c r="E381" s="42"/>
      <c r="F381" s="42"/>
      <c r="G381" s="42"/>
      <c r="H381" s="42"/>
      <c r="I381" s="42"/>
      <c r="J381" s="42"/>
      <c r="K381" s="43"/>
    </row>
    <row r="382" spans="1:11" ht="19.5" customHeight="1">
      <c r="A382" s="1077" t="s">
        <v>938</v>
      </c>
      <c r="B382" s="218"/>
      <c r="C382" s="211"/>
      <c r="D382" s="209"/>
      <c r="E382" s="210"/>
      <c r="F382" s="211"/>
      <c r="G382" s="209"/>
      <c r="H382" s="210"/>
      <c r="I382" s="211"/>
      <c r="J382" s="209"/>
      <c r="K382" s="210"/>
    </row>
    <row r="383" spans="1:11" ht="19.5" customHeight="1">
      <c r="A383" s="1220"/>
      <c r="B383" s="222"/>
      <c r="C383" s="214"/>
      <c r="D383" s="212"/>
      <c r="E383" s="213"/>
      <c r="F383" s="214"/>
      <c r="G383" s="212"/>
      <c r="H383" s="213"/>
      <c r="I383" s="214"/>
      <c r="J383" s="212"/>
      <c r="K383" s="213"/>
    </row>
    <row r="384" spans="1:11" ht="19.5" customHeight="1">
      <c r="A384" s="1220"/>
      <c r="B384" s="219"/>
      <c r="C384" s="214"/>
      <c r="D384" s="212"/>
      <c r="E384" s="213"/>
      <c r="F384" s="214"/>
      <c r="G384" s="212"/>
      <c r="H384" s="213"/>
      <c r="I384" s="214"/>
      <c r="J384" s="212"/>
      <c r="K384" s="213"/>
    </row>
    <row r="385" spans="1:11" ht="19.5" customHeight="1">
      <c r="A385" s="1220"/>
      <c r="B385" s="219"/>
      <c r="C385" s="214"/>
      <c r="D385" s="212"/>
      <c r="E385" s="213"/>
      <c r="F385" s="214"/>
      <c r="G385" s="212"/>
      <c r="H385" s="213"/>
      <c r="I385" s="214"/>
      <c r="J385" s="212"/>
      <c r="K385" s="213"/>
    </row>
    <row r="386" spans="1:11" ht="19.5" customHeight="1" thickBot="1">
      <c r="A386" s="1220"/>
      <c r="B386" s="220"/>
      <c r="C386" s="215"/>
      <c r="D386" s="216"/>
      <c r="E386" s="217"/>
      <c r="F386" s="214"/>
      <c r="G386" s="212"/>
      <c r="H386" s="213"/>
      <c r="I386" s="214"/>
      <c r="J386" s="212"/>
      <c r="K386" s="213"/>
    </row>
    <row r="387" spans="1:11" s="156" customFormat="1" ht="19.5" customHeight="1" thickBot="1">
      <c r="A387" s="1221"/>
      <c r="B387" s="173" t="s">
        <v>810</v>
      </c>
      <c r="C387" s="223">
        <f>SUM(C382:C386)</f>
        <v>0</v>
      </c>
      <c r="D387" s="224"/>
      <c r="E387" s="237">
        <f>SUM(E382:E386)</f>
        <v>0</v>
      </c>
      <c r="F387" s="223">
        <f>SUM(F382:F386)</f>
        <v>0</v>
      </c>
      <c r="G387" s="224"/>
      <c r="H387" s="237">
        <f>SUM(H382:H386)</f>
        <v>0</v>
      </c>
      <c r="I387" s="223">
        <f>SUM(I382:I386)</f>
        <v>0</v>
      </c>
      <c r="J387" s="224"/>
      <c r="K387" s="237">
        <f>SUM(K382:K386)</f>
        <v>0</v>
      </c>
    </row>
    <row r="388" spans="1:11" ht="9.75" customHeight="1" thickBot="1">
      <c r="A388" s="40"/>
      <c r="B388" s="41"/>
      <c r="C388" s="42"/>
      <c r="D388" s="42"/>
      <c r="E388" s="42"/>
      <c r="F388" s="42"/>
      <c r="G388" s="42"/>
      <c r="H388" s="42"/>
      <c r="I388" s="42"/>
      <c r="J388" s="42"/>
      <c r="K388" s="43"/>
    </row>
    <row r="389" spans="1:11" ht="19.5" customHeight="1">
      <c r="A389" s="1077" t="s">
        <v>939</v>
      </c>
      <c r="B389" s="218"/>
      <c r="C389" s="211"/>
      <c r="D389" s="209"/>
      <c r="E389" s="210"/>
      <c r="F389" s="211"/>
      <c r="G389" s="209"/>
      <c r="H389" s="210"/>
      <c r="I389" s="211"/>
      <c r="J389" s="209"/>
      <c r="K389" s="210"/>
    </row>
    <row r="390" spans="1:11" ht="19.5" customHeight="1">
      <c r="A390" s="1220"/>
      <c r="B390" s="222"/>
      <c r="C390" s="214"/>
      <c r="D390" s="212"/>
      <c r="E390" s="213"/>
      <c r="F390" s="214"/>
      <c r="G390" s="212"/>
      <c r="H390" s="213"/>
      <c r="I390" s="214"/>
      <c r="J390" s="212"/>
      <c r="K390" s="213"/>
    </row>
    <row r="391" spans="1:11" ht="19.5" customHeight="1">
      <c r="A391" s="1220"/>
      <c r="B391" s="219"/>
      <c r="C391" s="214"/>
      <c r="D391" s="212"/>
      <c r="E391" s="213"/>
      <c r="F391" s="214"/>
      <c r="G391" s="212"/>
      <c r="H391" s="213"/>
      <c r="I391" s="214"/>
      <c r="J391" s="212"/>
      <c r="K391" s="213"/>
    </row>
    <row r="392" spans="1:11" ht="19.5" customHeight="1" thickBot="1">
      <c r="A392" s="1220"/>
      <c r="B392" s="220"/>
      <c r="C392" s="215"/>
      <c r="D392" s="216"/>
      <c r="E392" s="217"/>
      <c r="F392" s="214"/>
      <c r="G392" s="212"/>
      <c r="H392" s="213"/>
      <c r="I392" s="214"/>
      <c r="J392" s="212"/>
      <c r="K392" s="213"/>
    </row>
    <row r="393" spans="1:11" s="156" customFormat="1" ht="19.5" customHeight="1" thickBot="1">
      <c r="A393" s="1221"/>
      <c r="B393" s="173" t="s">
        <v>810</v>
      </c>
      <c r="C393" s="223">
        <f>SUM(C389:C392)</f>
        <v>0</v>
      </c>
      <c r="D393" s="224"/>
      <c r="E393" s="237">
        <f>SUM(E389:E392)</f>
        <v>0</v>
      </c>
      <c r="F393" s="223">
        <f>SUM(F389:F392)</f>
        <v>0</v>
      </c>
      <c r="G393" s="224"/>
      <c r="H393" s="237">
        <f>SUM(H389:H392)</f>
        <v>0</v>
      </c>
      <c r="I393" s="223">
        <f>SUM(I389:I392)</f>
        <v>0</v>
      </c>
      <c r="J393" s="224"/>
      <c r="K393" s="237">
        <f>SUM(K389:K392)</f>
        <v>0</v>
      </c>
    </row>
    <row r="394" spans="1:11" s="232" customFormat="1" ht="19.5" customHeight="1" thickBot="1">
      <c r="A394" s="1222" t="s">
        <v>365</v>
      </c>
      <c r="B394" s="1223"/>
      <c r="C394" s="230">
        <f>C373+C380+C387+C393</f>
        <v>0</v>
      </c>
      <c r="D394" s="231"/>
      <c r="E394" s="234">
        <f>E373+E380+E387+E393</f>
        <v>0</v>
      </c>
      <c r="F394" s="230">
        <f>F373+F380+F387+F393</f>
        <v>0</v>
      </c>
      <c r="G394" s="231"/>
      <c r="H394" s="234">
        <f>H373+H380+H387+H393</f>
        <v>0</v>
      </c>
      <c r="I394" s="230">
        <f>I373+I380+I387+I393</f>
        <v>0</v>
      </c>
      <c r="J394" s="231"/>
      <c r="K394" s="234">
        <f>K373+K380+K387+K393</f>
        <v>0</v>
      </c>
    </row>
    <row r="395" spans="1:11" ht="9.75" customHeight="1" thickBot="1">
      <c r="A395" s="40"/>
      <c r="B395" s="41"/>
      <c r="C395" s="42"/>
      <c r="D395" s="42"/>
      <c r="E395" s="42"/>
      <c r="F395" s="42"/>
      <c r="G395" s="42"/>
      <c r="H395" s="42"/>
      <c r="I395" s="42"/>
      <c r="J395" s="42"/>
      <c r="K395" s="43"/>
    </row>
    <row r="396" spans="1:11" s="41" customFormat="1" ht="19.5" customHeight="1" thickBot="1">
      <c r="A396" s="1224" t="s">
        <v>798</v>
      </c>
      <c r="B396" s="1225"/>
      <c r="C396" s="1226"/>
      <c r="D396" s="1226"/>
      <c r="E396" s="1226"/>
      <c r="F396" s="1226"/>
      <c r="G396" s="1226"/>
      <c r="H396" s="1226"/>
      <c r="I396" s="1226"/>
      <c r="J396" s="1226"/>
      <c r="K396" s="1227"/>
    </row>
    <row r="397" spans="1:11" ht="19.5" customHeight="1">
      <c r="A397" s="1077" t="s">
        <v>940</v>
      </c>
      <c r="B397" s="218"/>
      <c r="C397" s="211"/>
      <c r="D397" s="209"/>
      <c r="E397" s="210"/>
      <c r="F397" s="211"/>
      <c r="G397" s="209"/>
      <c r="H397" s="210"/>
      <c r="I397" s="211"/>
      <c r="J397" s="209"/>
      <c r="K397" s="210"/>
    </row>
    <row r="398" spans="1:11" ht="19.5" customHeight="1">
      <c r="A398" s="1220"/>
      <c r="B398" s="222"/>
      <c r="C398" s="214"/>
      <c r="D398" s="212"/>
      <c r="E398" s="213"/>
      <c r="F398" s="214"/>
      <c r="G398" s="212"/>
      <c r="H398" s="213"/>
      <c r="I398" s="214"/>
      <c r="J398" s="212"/>
      <c r="K398" s="213"/>
    </row>
    <row r="399" spans="1:11" ht="19.5" customHeight="1">
      <c r="A399" s="1220"/>
      <c r="B399" s="219"/>
      <c r="C399" s="214"/>
      <c r="D399" s="212"/>
      <c r="E399" s="213"/>
      <c r="F399" s="214"/>
      <c r="G399" s="212"/>
      <c r="H399" s="213"/>
      <c r="I399" s="214"/>
      <c r="J399" s="212"/>
      <c r="K399" s="213"/>
    </row>
    <row r="400" spans="1:11" ht="19.5" customHeight="1">
      <c r="A400" s="1220"/>
      <c r="B400" s="219"/>
      <c r="C400" s="214"/>
      <c r="D400" s="212"/>
      <c r="E400" s="213"/>
      <c r="F400" s="214"/>
      <c r="G400" s="212"/>
      <c r="H400" s="213"/>
      <c r="I400" s="214"/>
      <c r="J400" s="212"/>
      <c r="K400" s="213"/>
    </row>
    <row r="401" spans="1:11" ht="19.5" customHeight="1" thickBot="1">
      <c r="A401" s="1220"/>
      <c r="B401" s="220"/>
      <c r="C401" s="215"/>
      <c r="D401" s="216"/>
      <c r="E401" s="217"/>
      <c r="F401" s="214"/>
      <c r="G401" s="212"/>
      <c r="H401" s="213"/>
      <c r="I401" s="214"/>
      <c r="J401" s="212"/>
      <c r="K401" s="213"/>
    </row>
    <row r="402" spans="1:11" s="156" customFormat="1" ht="19.5" customHeight="1" thickBot="1">
      <c r="A402" s="1221"/>
      <c r="B402" s="173" t="s">
        <v>810</v>
      </c>
      <c r="C402" s="223">
        <f>SUM(C397:C401)</f>
        <v>0</v>
      </c>
      <c r="D402" s="224"/>
      <c r="E402" s="237">
        <f>SUM(E397:E401)</f>
        <v>0</v>
      </c>
      <c r="F402" s="223">
        <f>SUM(F397:F401)</f>
        <v>0</v>
      </c>
      <c r="G402" s="224"/>
      <c r="H402" s="237">
        <f>SUM(H397:H401)</f>
        <v>0</v>
      </c>
      <c r="I402" s="223">
        <f>SUM(I397:I401)</f>
        <v>0</v>
      </c>
      <c r="J402" s="224"/>
      <c r="K402" s="237">
        <f>SUM(K397:K401)</f>
        <v>0</v>
      </c>
    </row>
    <row r="403" spans="1:11" ht="9.75" customHeight="1" thickBot="1">
      <c r="A403" s="40"/>
      <c r="B403" s="41"/>
      <c r="C403" s="42"/>
      <c r="D403" s="42"/>
      <c r="E403" s="42"/>
      <c r="F403" s="42"/>
      <c r="G403" s="42"/>
      <c r="H403" s="42"/>
      <c r="I403" s="42"/>
      <c r="J403" s="42"/>
      <c r="K403" s="43"/>
    </row>
    <row r="404" spans="1:11" ht="19.5" customHeight="1">
      <c r="A404" s="1077" t="s">
        <v>941</v>
      </c>
      <c r="B404" s="218"/>
      <c r="C404" s="211"/>
      <c r="D404" s="209"/>
      <c r="E404" s="210"/>
      <c r="F404" s="211"/>
      <c r="G404" s="209"/>
      <c r="H404" s="210"/>
      <c r="I404" s="211"/>
      <c r="J404" s="209"/>
      <c r="K404" s="210"/>
    </row>
    <row r="405" spans="1:11" ht="19.5" customHeight="1">
      <c r="A405" s="1220"/>
      <c r="B405" s="222"/>
      <c r="C405" s="214"/>
      <c r="D405" s="212"/>
      <c r="E405" s="213"/>
      <c r="F405" s="214"/>
      <c r="G405" s="212"/>
      <c r="H405" s="213"/>
      <c r="I405" s="214"/>
      <c r="J405" s="212"/>
      <c r="K405" s="213"/>
    </row>
    <row r="406" spans="1:11" ht="19.5" customHeight="1">
      <c r="A406" s="1220"/>
      <c r="B406" s="219"/>
      <c r="C406" s="214"/>
      <c r="D406" s="212"/>
      <c r="E406" s="213"/>
      <c r="F406" s="214"/>
      <c r="G406" s="212"/>
      <c r="H406" s="213"/>
      <c r="I406" s="214"/>
      <c r="J406" s="212"/>
      <c r="K406" s="213"/>
    </row>
    <row r="407" spans="1:11" ht="19.5" customHeight="1">
      <c r="A407" s="1220"/>
      <c r="B407" s="219"/>
      <c r="C407" s="214"/>
      <c r="D407" s="212"/>
      <c r="E407" s="213"/>
      <c r="F407" s="214"/>
      <c r="G407" s="212"/>
      <c r="H407" s="213"/>
      <c r="I407" s="214"/>
      <c r="J407" s="212"/>
      <c r="K407" s="213"/>
    </row>
    <row r="408" spans="1:11" ht="19.5" customHeight="1" thickBot="1">
      <c r="A408" s="1220"/>
      <c r="B408" s="220"/>
      <c r="C408" s="215"/>
      <c r="D408" s="216"/>
      <c r="E408" s="217"/>
      <c r="F408" s="214"/>
      <c r="G408" s="212"/>
      <c r="H408" s="213"/>
      <c r="I408" s="214"/>
      <c r="J408" s="212"/>
      <c r="K408" s="213"/>
    </row>
    <row r="409" spans="1:11" s="156" customFormat="1" ht="19.5" customHeight="1" thickBot="1">
      <c r="A409" s="1221"/>
      <c r="B409" s="173" t="s">
        <v>810</v>
      </c>
      <c r="C409" s="223">
        <f>SUM(C404:C408)</f>
        <v>0</v>
      </c>
      <c r="D409" s="224"/>
      <c r="E409" s="237">
        <f>SUM(E404:E408)</f>
        <v>0</v>
      </c>
      <c r="F409" s="223">
        <f>SUM(F404:F408)</f>
        <v>0</v>
      </c>
      <c r="G409" s="224"/>
      <c r="H409" s="237">
        <f>SUM(H404:H408)</f>
        <v>0</v>
      </c>
      <c r="I409" s="223">
        <f>SUM(I404:I408)</f>
        <v>0</v>
      </c>
      <c r="J409" s="224"/>
      <c r="K409" s="237">
        <f>SUM(K404:K408)</f>
        <v>0</v>
      </c>
    </row>
    <row r="410" spans="1:11" s="232" customFormat="1" ht="19.5" customHeight="1" thickBot="1">
      <c r="A410" s="1222" t="s">
        <v>526</v>
      </c>
      <c r="B410" s="1223" t="s">
        <v>123</v>
      </c>
      <c r="C410" s="230">
        <f>C402+C409</f>
        <v>0</v>
      </c>
      <c r="D410" s="231"/>
      <c r="E410" s="234">
        <f>E402+E409</f>
        <v>0</v>
      </c>
      <c r="F410" s="230">
        <f>F402+F409</f>
        <v>0</v>
      </c>
      <c r="G410" s="231"/>
      <c r="H410" s="234">
        <f>H402+H409</f>
        <v>0</v>
      </c>
      <c r="I410" s="230">
        <f>I402+I409</f>
        <v>0</v>
      </c>
      <c r="J410" s="231"/>
      <c r="K410" s="234">
        <f>K402+K409</f>
        <v>0</v>
      </c>
    </row>
    <row r="411" spans="1:11" ht="9.75" customHeight="1" thickBot="1">
      <c r="A411" s="40"/>
      <c r="B411" s="41"/>
      <c r="C411" s="42"/>
      <c r="D411" s="42"/>
      <c r="E411" s="42"/>
      <c r="F411" s="42"/>
      <c r="G411" s="42"/>
      <c r="H411" s="42"/>
      <c r="I411" s="42"/>
      <c r="J411" s="42"/>
      <c r="K411" s="43"/>
    </row>
    <row r="412" spans="1:11" s="41" customFormat="1" ht="19.5" customHeight="1" thickBot="1">
      <c r="A412" s="1224" t="s">
        <v>535</v>
      </c>
      <c r="B412" s="1225"/>
      <c r="C412" s="1226"/>
      <c r="D412" s="1226"/>
      <c r="E412" s="1226"/>
      <c r="F412" s="1226"/>
      <c r="G412" s="1226"/>
      <c r="H412" s="1226"/>
      <c r="I412" s="1226"/>
      <c r="J412" s="1226"/>
      <c r="K412" s="1227"/>
    </row>
    <row r="413" spans="1:11" ht="19.5" customHeight="1">
      <c r="A413" s="1077" t="s">
        <v>942</v>
      </c>
      <c r="B413" s="218"/>
      <c r="C413" s="211"/>
      <c r="D413" s="209"/>
      <c r="E413" s="210"/>
      <c r="F413" s="211"/>
      <c r="G413" s="209"/>
      <c r="H413" s="210"/>
      <c r="I413" s="211"/>
      <c r="J413" s="209"/>
      <c r="K413" s="210"/>
    </row>
    <row r="414" spans="1:11" ht="19.5" customHeight="1">
      <c r="A414" s="1220"/>
      <c r="B414" s="222"/>
      <c r="C414" s="214"/>
      <c r="D414" s="212"/>
      <c r="E414" s="213"/>
      <c r="F414" s="214"/>
      <c r="G414" s="212"/>
      <c r="H414" s="213"/>
      <c r="I414" s="214"/>
      <c r="J414" s="212"/>
      <c r="K414" s="213"/>
    </row>
    <row r="415" spans="1:11" ht="19.5" customHeight="1">
      <c r="A415" s="1220"/>
      <c r="B415" s="219"/>
      <c r="C415" s="214"/>
      <c r="D415" s="212"/>
      <c r="E415" s="213"/>
      <c r="F415" s="214"/>
      <c r="G415" s="212"/>
      <c r="H415" s="213"/>
      <c r="I415" s="214"/>
      <c r="J415" s="212"/>
      <c r="K415" s="213"/>
    </row>
    <row r="416" spans="1:11" ht="19.5" customHeight="1">
      <c r="A416" s="1220"/>
      <c r="B416" s="219"/>
      <c r="C416" s="214"/>
      <c r="D416" s="212"/>
      <c r="E416" s="213"/>
      <c r="F416" s="214"/>
      <c r="G416" s="212"/>
      <c r="H416" s="213"/>
      <c r="I416" s="214"/>
      <c r="J416" s="212"/>
      <c r="K416" s="213"/>
    </row>
    <row r="417" spans="1:11" ht="19.5" customHeight="1" thickBot="1">
      <c r="A417" s="1220"/>
      <c r="B417" s="220"/>
      <c r="C417" s="215"/>
      <c r="D417" s="216"/>
      <c r="E417" s="217"/>
      <c r="F417" s="214"/>
      <c r="G417" s="212"/>
      <c r="H417" s="213"/>
      <c r="I417" s="214"/>
      <c r="J417" s="212"/>
      <c r="K417" s="213"/>
    </row>
    <row r="418" spans="1:11" s="156" customFormat="1" ht="19.5" customHeight="1" thickBot="1">
      <c r="A418" s="1221"/>
      <c r="B418" s="173" t="s">
        <v>810</v>
      </c>
      <c r="C418" s="223">
        <f>SUM(C413:C417)</f>
        <v>0</v>
      </c>
      <c r="D418" s="224"/>
      <c r="E418" s="237">
        <f>SUM(E413:E417)</f>
        <v>0</v>
      </c>
      <c r="F418" s="223">
        <f>SUM(F413:F417)</f>
        <v>0</v>
      </c>
      <c r="G418" s="224"/>
      <c r="H418" s="237">
        <f>SUM(H413:H417)</f>
        <v>0</v>
      </c>
      <c r="I418" s="223">
        <f>SUM(I413:I417)</f>
        <v>0</v>
      </c>
      <c r="J418" s="224"/>
      <c r="K418" s="237">
        <f>SUM(K413:K417)</f>
        <v>0</v>
      </c>
    </row>
    <row r="419" spans="1:11" ht="9.75" customHeight="1" thickBot="1">
      <c r="A419" s="40"/>
      <c r="B419" s="41"/>
      <c r="C419" s="42"/>
      <c r="D419" s="42"/>
      <c r="E419" s="42"/>
      <c r="F419" s="42"/>
      <c r="G419" s="42"/>
      <c r="H419" s="42"/>
      <c r="I419" s="42"/>
      <c r="J419" s="42"/>
      <c r="K419" s="43"/>
    </row>
    <row r="420" spans="1:11" ht="19.5" customHeight="1">
      <c r="A420" s="1077" t="s">
        <v>943</v>
      </c>
      <c r="B420" s="218"/>
      <c r="C420" s="211"/>
      <c r="D420" s="209"/>
      <c r="E420" s="210"/>
      <c r="F420" s="211"/>
      <c r="G420" s="209"/>
      <c r="H420" s="210"/>
      <c r="I420" s="211"/>
      <c r="J420" s="209"/>
      <c r="K420" s="210"/>
    </row>
    <row r="421" spans="1:11" ht="19.5" customHeight="1">
      <c r="A421" s="1220"/>
      <c r="B421" s="222"/>
      <c r="C421" s="214"/>
      <c r="D421" s="212"/>
      <c r="E421" s="213"/>
      <c r="F421" s="214"/>
      <c r="G421" s="212"/>
      <c r="H421" s="213"/>
      <c r="I421" s="214"/>
      <c r="J421" s="212"/>
      <c r="K421" s="213"/>
    </row>
    <row r="422" spans="1:11" ht="19.5" customHeight="1">
      <c r="A422" s="1220"/>
      <c r="B422" s="219"/>
      <c r="C422" s="214"/>
      <c r="D422" s="212"/>
      <c r="E422" s="213"/>
      <c r="F422" s="214"/>
      <c r="G422" s="212"/>
      <c r="H422" s="213"/>
      <c r="I422" s="214"/>
      <c r="J422" s="212"/>
      <c r="K422" s="213"/>
    </row>
    <row r="423" spans="1:11" ht="19.5" customHeight="1">
      <c r="A423" s="1220"/>
      <c r="B423" s="219"/>
      <c r="C423" s="214"/>
      <c r="D423" s="212"/>
      <c r="E423" s="213"/>
      <c r="F423" s="214"/>
      <c r="G423" s="212"/>
      <c r="H423" s="213"/>
      <c r="I423" s="214"/>
      <c r="J423" s="212"/>
      <c r="K423" s="213"/>
    </row>
    <row r="424" spans="1:11" ht="19.5" customHeight="1" thickBot="1">
      <c r="A424" s="1220"/>
      <c r="B424" s="220"/>
      <c r="C424" s="215"/>
      <c r="D424" s="216"/>
      <c r="E424" s="217"/>
      <c r="F424" s="214"/>
      <c r="G424" s="212"/>
      <c r="H424" s="213"/>
      <c r="I424" s="214"/>
      <c r="J424" s="212"/>
      <c r="K424" s="213"/>
    </row>
    <row r="425" spans="1:11" s="156" customFormat="1" ht="19.5" customHeight="1" thickBot="1">
      <c r="A425" s="1221"/>
      <c r="B425" s="173" t="s">
        <v>810</v>
      </c>
      <c r="C425" s="223">
        <f>SUM(C420:C424)</f>
        <v>0</v>
      </c>
      <c r="D425" s="224"/>
      <c r="E425" s="237">
        <f>SUM(E420:E424)</f>
        <v>0</v>
      </c>
      <c r="F425" s="223">
        <f>SUM(F420:F424)</f>
        <v>0</v>
      </c>
      <c r="G425" s="224"/>
      <c r="H425" s="237">
        <f>SUM(H420:H424)</f>
        <v>0</v>
      </c>
      <c r="I425" s="223">
        <f>SUM(I420:I424)</f>
        <v>0</v>
      </c>
      <c r="J425" s="224"/>
      <c r="K425" s="237">
        <f>SUM(K420:K424)</f>
        <v>0</v>
      </c>
    </row>
    <row r="426" spans="1:11" ht="9.75" customHeight="1" thickBot="1">
      <c r="A426" s="40"/>
      <c r="B426" s="41"/>
      <c r="C426" s="42"/>
      <c r="D426" s="42"/>
      <c r="E426" s="42"/>
      <c r="F426" s="42"/>
      <c r="G426" s="42"/>
      <c r="H426" s="42"/>
      <c r="I426" s="42"/>
      <c r="J426" s="42"/>
      <c r="K426" s="43"/>
    </row>
    <row r="427" spans="1:11" ht="19.5" customHeight="1">
      <c r="A427" s="1077" t="s">
        <v>944</v>
      </c>
      <c r="B427" s="218"/>
      <c r="C427" s="211"/>
      <c r="D427" s="209"/>
      <c r="E427" s="210"/>
      <c r="F427" s="211"/>
      <c r="G427" s="209"/>
      <c r="H427" s="210"/>
      <c r="I427" s="211"/>
      <c r="J427" s="209"/>
      <c r="K427" s="210"/>
    </row>
    <row r="428" spans="1:11" ht="19.5" customHeight="1">
      <c r="A428" s="1220"/>
      <c r="B428" s="222"/>
      <c r="C428" s="214"/>
      <c r="D428" s="212"/>
      <c r="E428" s="213"/>
      <c r="F428" s="214"/>
      <c r="G428" s="212"/>
      <c r="H428" s="213"/>
      <c r="I428" s="214"/>
      <c r="J428" s="212"/>
      <c r="K428" s="213"/>
    </row>
    <row r="429" spans="1:11" ht="19.5" customHeight="1">
      <c r="A429" s="1220"/>
      <c r="B429" s="219"/>
      <c r="C429" s="214"/>
      <c r="D429" s="212"/>
      <c r="E429" s="213"/>
      <c r="F429" s="214"/>
      <c r="G429" s="212"/>
      <c r="H429" s="213"/>
      <c r="I429" s="214"/>
      <c r="J429" s="212"/>
      <c r="K429" s="213"/>
    </row>
    <row r="430" spans="1:11" ht="19.5" customHeight="1">
      <c r="A430" s="1220"/>
      <c r="B430" s="219"/>
      <c r="C430" s="214"/>
      <c r="D430" s="212"/>
      <c r="E430" s="213"/>
      <c r="F430" s="214"/>
      <c r="G430" s="212"/>
      <c r="H430" s="213"/>
      <c r="I430" s="214"/>
      <c r="J430" s="212"/>
      <c r="K430" s="213"/>
    </row>
    <row r="431" spans="1:11" ht="19.5" customHeight="1" thickBot="1">
      <c r="A431" s="1220"/>
      <c r="B431" s="220"/>
      <c r="C431" s="215"/>
      <c r="D431" s="216"/>
      <c r="E431" s="217"/>
      <c r="F431" s="214"/>
      <c r="G431" s="212"/>
      <c r="H431" s="213"/>
      <c r="I431" s="214"/>
      <c r="J431" s="212"/>
      <c r="K431" s="213"/>
    </row>
    <row r="432" spans="1:11" s="156" customFormat="1" ht="19.5" customHeight="1" thickBot="1">
      <c r="A432" s="1221"/>
      <c r="B432" s="173" t="s">
        <v>810</v>
      </c>
      <c r="C432" s="223">
        <f>SUM(C427:C431)</f>
        <v>0</v>
      </c>
      <c r="D432" s="224"/>
      <c r="E432" s="237">
        <f>SUM(E427:E431)</f>
        <v>0</v>
      </c>
      <c r="F432" s="223">
        <f>SUM(F427:F431)</f>
        <v>0</v>
      </c>
      <c r="G432" s="224"/>
      <c r="H432" s="237">
        <f>SUM(H427:H431)</f>
        <v>0</v>
      </c>
      <c r="I432" s="223">
        <f>SUM(I427:I431)</f>
        <v>0</v>
      </c>
      <c r="J432" s="224"/>
      <c r="K432" s="237">
        <f>SUM(K427:K431)</f>
        <v>0</v>
      </c>
    </row>
    <row r="433" spans="1:11" ht="9.75" customHeight="1" thickBot="1">
      <c r="A433" s="40"/>
      <c r="B433" s="41"/>
      <c r="C433" s="42"/>
      <c r="D433" s="42"/>
      <c r="E433" s="42"/>
      <c r="F433" s="42"/>
      <c r="G433" s="42"/>
      <c r="H433" s="42"/>
      <c r="I433" s="42"/>
      <c r="J433" s="42"/>
      <c r="K433" s="43"/>
    </row>
    <row r="434" spans="1:11" ht="19.5" customHeight="1">
      <c r="A434" s="1077" t="s">
        <v>945</v>
      </c>
      <c r="B434" s="218"/>
      <c r="C434" s="211"/>
      <c r="D434" s="209"/>
      <c r="E434" s="210"/>
      <c r="F434" s="211"/>
      <c r="G434" s="209"/>
      <c r="H434" s="210"/>
      <c r="I434" s="211"/>
      <c r="J434" s="209"/>
      <c r="K434" s="210"/>
    </row>
    <row r="435" spans="1:11" ht="19.5" customHeight="1">
      <c r="A435" s="1220"/>
      <c r="B435" s="222"/>
      <c r="C435" s="214"/>
      <c r="D435" s="212"/>
      <c r="E435" s="213"/>
      <c r="F435" s="214"/>
      <c r="G435" s="212"/>
      <c r="H435" s="213"/>
      <c r="I435" s="214"/>
      <c r="J435" s="212"/>
      <c r="K435" s="213"/>
    </row>
    <row r="436" spans="1:11" ht="19.5" customHeight="1">
      <c r="A436" s="1220"/>
      <c r="B436" s="222"/>
      <c r="C436" s="214"/>
      <c r="D436" s="212"/>
      <c r="E436" s="213"/>
      <c r="F436" s="214"/>
      <c r="G436" s="212"/>
      <c r="H436" s="213"/>
      <c r="I436" s="214"/>
      <c r="J436" s="212"/>
      <c r="K436" s="213"/>
    </row>
    <row r="437" spans="1:11" ht="19.5" customHeight="1">
      <c r="A437" s="1220"/>
      <c r="B437" s="219"/>
      <c r="C437" s="214"/>
      <c r="D437" s="212"/>
      <c r="E437" s="213"/>
      <c r="F437" s="214"/>
      <c r="G437" s="212"/>
      <c r="H437" s="213"/>
      <c r="I437" s="214"/>
      <c r="J437" s="212"/>
      <c r="K437" s="213"/>
    </row>
    <row r="438" spans="1:11" ht="19.5" customHeight="1" thickBot="1">
      <c r="A438" s="1220"/>
      <c r="B438" s="220"/>
      <c r="C438" s="215"/>
      <c r="D438" s="216"/>
      <c r="E438" s="217"/>
      <c r="F438" s="214"/>
      <c r="G438" s="212"/>
      <c r="H438" s="213"/>
      <c r="I438" s="214"/>
      <c r="J438" s="212"/>
      <c r="K438" s="213"/>
    </row>
    <row r="439" spans="1:11" s="156" customFormat="1" ht="19.5" customHeight="1" thickBot="1">
      <c r="A439" s="1221"/>
      <c r="B439" s="173" t="s">
        <v>810</v>
      </c>
      <c r="C439" s="223">
        <f>SUM(C434:C438)</f>
        <v>0</v>
      </c>
      <c r="D439" s="224"/>
      <c r="E439" s="237">
        <f>SUM(E434:E438)</f>
        <v>0</v>
      </c>
      <c r="F439" s="223">
        <f>SUM(F434:F438)</f>
        <v>0</v>
      </c>
      <c r="G439" s="224"/>
      <c r="H439" s="237">
        <f>SUM(H434:H438)</f>
        <v>0</v>
      </c>
      <c r="I439" s="223">
        <f>SUM(I434:I438)</f>
        <v>0</v>
      </c>
      <c r="J439" s="224"/>
      <c r="K439" s="237">
        <f>SUM(K434:K438)</f>
        <v>0</v>
      </c>
    </row>
    <row r="440" spans="1:11" ht="9.75" customHeight="1" thickBot="1">
      <c r="A440" s="40"/>
      <c r="B440" s="41"/>
      <c r="C440" s="42"/>
      <c r="D440" s="42"/>
      <c r="E440" s="42"/>
      <c r="F440" s="42"/>
      <c r="G440" s="42"/>
      <c r="H440" s="42"/>
      <c r="I440" s="42"/>
      <c r="J440" s="42"/>
      <c r="K440" s="43"/>
    </row>
    <row r="441" spans="1:11" ht="19.5" customHeight="1">
      <c r="A441" s="1077" t="s">
        <v>946</v>
      </c>
      <c r="B441" s="218"/>
      <c r="C441" s="211"/>
      <c r="D441" s="209"/>
      <c r="E441" s="210"/>
      <c r="F441" s="211"/>
      <c r="G441" s="209"/>
      <c r="H441" s="210"/>
      <c r="I441" s="211"/>
      <c r="J441" s="209"/>
      <c r="K441" s="210"/>
    </row>
    <row r="442" spans="1:11" ht="19.5" customHeight="1">
      <c r="A442" s="1220"/>
      <c r="B442" s="222"/>
      <c r="C442" s="214"/>
      <c r="D442" s="212"/>
      <c r="E442" s="213"/>
      <c r="F442" s="214"/>
      <c r="G442" s="212"/>
      <c r="H442" s="213"/>
      <c r="I442" s="214"/>
      <c r="J442" s="212"/>
      <c r="K442" s="213"/>
    </row>
    <row r="443" spans="1:11" ht="19.5" customHeight="1">
      <c r="A443" s="1220"/>
      <c r="B443" s="222"/>
      <c r="C443" s="214"/>
      <c r="D443" s="212"/>
      <c r="E443" s="213"/>
      <c r="F443" s="214"/>
      <c r="G443" s="212"/>
      <c r="H443" s="213"/>
      <c r="I443" s="214"/>
      <c r="J443" s="212"/>
      <c r="K443" s="213"/>
    </row>
    <row r="444" spans="1:11" ht="19.5" customHeight="1">
      <c r="A444" s="1220"/>
      <c r="B444" s="219"/>
      <c r="C444" s="214"/>
      <c r="D444" s="212"/>
      <c r="E444" s="213"/>
      <c r="F444" s="214"/>
      <c r="G444" s="212"/>
      <c r="H444" s="213"/>
      <c r="I444" s="214"/>
      <c r="J444" s="212"/>
      <c r="K444" s="213"/>
    </row>
    <row r="445" spans="1:11" ht="19.5" customHeight="1" thickBot="1">
      <c r="A445" s="1220"/>
      <c r="B445" s="220"/>
      <c r="C445" s="215"/>
      <c r="D445" s="216"/>
      <c r="E445" s="217"/>
      <c r="F445" s="214"/>
      <c r="G445" s="212"/>
      <c r="H445" s="213"/>
      <c r="I445" s="214"/>
      <c r="J445" s="212"/>
      <c r="K445" s="213"/>
    </row>
    <row r="446" spans="1:11" s="156" customFormat="1" ht="19.5" customHeight="1" thickBot="1">
      <c r="A446" s="1221"/>
      <c r="B446" s="173" t="s">
        <v>810</v>
      </c>
      <c r="C446" s="223">
        <f>SUM(C441:C445)</f>
        <v>0</v>
      </c>
      <c r="D446" s="224"/>
      <c r="E446" s="237">
        <f>SUM(E441:E445)</f>
        <v>0</v>
      </c>
      <c r="F446" s="223">
        <f>SUM(F441:F445)</f>
        <v>0</v>
      </c>
      <c r="G446" s="224"/>
      <c r="H446" s="237">
        <f>SUM(H441:H445)</f>
        <v>0</v>
      </c>
      <c r="I446" s="223">
        <f>SUM(I441:I445)</f>
        <v>0</v>
      </c>
      <c r="J446" s="224"/>
      <c r="K446" s="237">
        <f>SUM(K441:K445)</f>
        <v>0</v>
      </c>
    </row>
    <row r="447" spans="1:11" s="232" customFormat="1" ht="19.5" customHeight="1" thickBot="1">
      <c r="A447" s="1222" t="s">
        <v>536</v>
      </c>
      <c r="B447" s="1223"/>
      <c r="C447" s="230">
        <f>C418+C425+C432+C439+C446</f>
        <v>0</v>
      </c>
      <c r="D447" s="231"/>
      <c r="E447" s="234">
        <f>E418+E425+E432+E439+E446</f>
        <v>0</v>
      </c>
      <c r="F447" s="230">
        <f>F418+F425+F432+F439+F446</f>
        <v>0</v>
      </c>
      <c r="G447" s="231"/>
      <c r="H447" s="234">
        <f>H418+H425+H432+H439+H446</f>
        <v>0</v>
      </c>
      <c r="I447" s="230">
        <f>I418+I425+I432+I439+I446</f>
        <v>0</v>
      </c>
      <c r="J447" s="231"/>
      <c r="K447" s="234">
        <f>K418+K425+K432+K439+K446</f>
        <v>0</v>
      </c>
    </row>
    <row r="448" spans="1:11" ht="9.75" customHeight="1" thickBot="1">
      <c r="A448" s="40"/>
      <c r="B448" s="41"/>
      <c r="C448" s="42"/>
      <c r="D448" s="42"/>
      <c r="E448" s="42"/>
      <c r="F448" s="42"/>
      <c r="G448" s="42"/>
      <c r="H448" s="42"/>
      <c r="I448" s="42"/>
      <c r="J448" s="42"/>
      <c r="K448" s="43"/>
    </row>
    <row r="449" spans="1:11" s="41" customFormat="1" ht="19.5" customHeight="1" thickBot="1">
      <c r="A449" s="1230" t="s">
        <v>527</v>
      </c>
      <c r="B449" s="1138"/>
      <c r="C449" s="228">
        <f>C365+C394+C410+C447</f>
        <v>0</v>
      </c>
      <c r="D449" s="229"/>
      <c r="E449" s="253">
        <f>E365+E394+E410+E447</f>
        <v>0</v>
      </c>
      <c r="F449" s="228">
        <f>F365+F394+F410+F447</f>
        <v>0</v>
      </c>
      <c r="G449" s="229"/>
      <c r="H449" s="253">
        <f>H365+H394+H410+H447</f>
        <v>0</v>
      </c>
      <c r="I449" s="228">
        <f>I365+I394+I410+I447</f>
        <v>0</v>
      </c>
      <c r="J449" s="229"/>
      <c r="K449" s="253">
        <f>K365+K394+K410+K447</f>
        <v>0</v>
      </c>
    </row>
    <row r="450" spans="1:11" ht="9.75" customHeight="1" thickBot="1">
      <c r="A450" s="40"/>
      <c r="B450" s="41"/>
      <c r="C450" s="42"/>
      <c r="D450" s="42"/>
      <c r="E450" s="42"/>
      <c r="F450" s="42"/>
      <c r="G450" s="42"/>
      <c r="H450" s="42"/>
      <c r="I450" s="42"/>
      <c r="J450" s="42"/>
      <c r="K450" s="43"/>
    </row>
    <row r="451" spans="1:11" s="41" customFormat="1" ht="19.5" customHeight="1">
      <c r="A451" s="1212" t="s">
        <v>528</v>
      </c>
      <c r="B451" s="1213"/>
      <c r="C451" s="1213"/>
      <c r="D451" s="1213"/>
      <c r="E451" s="1213"/>
      <c r="F451" s="1213"/>
      <c r="G451" s="1213"/>
      <c r="H451" s="1213"/>
      <c r="I451" s="1213"/>
      <c r="J451" s="1213"/>
      <c r="K451" s="1214"/>
    </row>
    <row r="452" spans="1:11" s="41" customFormat="1" ht="19.5" customHeight="1" thickBot="1">
      <c r="A452" s="1231" t="s">
        <v>705</v>
      </c>
      <c r="B452" s="1232"/>
      <c r="C452" s="1233"/>
      <c r="D452" s="1233"/>
      <c r="E452" s="1233"/>
      <c r="F452" s="1233"/>
      <c r="G452" s="1233"/>
      <c r="H452" s="1233"/>
      <c r="I452" s="1233"/>
      <c r="J452" s="1233"/>
      <c r="K452" s="1234"/>
    </row>
    <row r="453" spans="1:11" ht="19.5" customHeight="1">
      <c r="A453" s="1077" t="s">
        <v>960</v>
      </c>
      <c r="B453" s="218"/>
      <c r="C453" s="211"/>
      <c r="D453" s="209"/>
      <c r="E453" s="210"/>
      <c r="F453" s="211"/>
      <c r="G453" s="209"/>
      <c r="H453" s="210"/>
      <c r="I453" s="211"/>
      <c r="J453" s="209"/>
      <c r="K453" s="210"/>
    </row>
    <row r="454" spans="1:11" ht="19.5" customHeight="1">
      <c r="A454" s="1220"/>
      <c r="B454" s="222"/>
      <c r="C454" s="214"/>
      <c r="D454" s="212"/>
      <c r="E454" s="213"/>
      <c r="F454" s="214"/>
      <c r="G454" s="212"/>
      <c r="H454" s="213"/>
      <c r="I454" s="214"/>
      <c r="J454" s="212"/>
      <c r="K454" s="213"/>
    </row>
    <row r="455" spans="1:11" ht="19.5" customHeight="1">
      <c r="A455" s="1220"/>
      <c r="B455" s="222"/>
      <c r="C455" s="214"/>
      <c r="D455" s="212"/>
      <c r="E455" s="213"/>
      <c r="F455" s="214"/>
      <c r="G455" s="212"/>
      <c r="H455" s="213"/>
      <c r="I455" s="214"/>
      <c r="J455" s="212"/>
      <c r="K455" s="213"/>
    </row>
    <row r="456" spans="1:11" ht="19.5" customHeight="1">
      <c r="A456" s="1220"/>
      <c r="B456" s="219"/>
      <c r="C456" s="214"/>
      <c r="D456" s="212"/>
      <c r="E456" s="213"/>
      <c r="F456" s="214"/>
      <c r="G456" s="212"/>
      <c r="H456" s="213"/>
      <c r="I456" s="214"/>
      <c r="J456" s="212"/>
      <c r="K456" s="213"/>
    </row>
    <row r="457" spans="1:11" ht="19.5" customHeight="1" thickBot="1">
      <c r="A457" s="1220"/>
      <c r="B457" s="220"/>
      <c r="C457" s="215"/>
      <c r="D457" s="216"/>
      <c r="E457" s="217"/>
      <c r="F457" s="214"/>
      <c r="G457" s="212"/>
      <c r="H457" s="213"/>
      <c r="I457" s="214"/>
      <c r="J457" s="212"/>
      <c r="K457" s="213"/>
    </row>
    <row r="458" spans="1:11" s="156" customFormat="1" ht="19.5" customHeight="1" thickBot="1">
      <c r="A458" s="1221"/>
      <c r="B458" s="173" t="s">
        <v>810</v>
      </c>
      <c r="C458" s="223">
        <f>SUM(C453:C457)</f>
        <v>0</v>
      </c>
      <c r="D458" s="224"/>
      <c r="E458" s="237">
        <f>SUM(E453:E457)</f>
        <v>0</v>
      </c>
      <c r="F458" s="223">
        <f>SUM(F453:F457)</f>
        <v>0</v>
      </c>
      <c r="G458" s="224"/>
      <c r="H458" s="237">
        <f>SUM(H453:H457)</f>
        <v>0</v>
      </c>
      <c r="I458" s="223">
        <f>SUM(I453:I457)</f>
        <v>0</v>
      </c>
      <c r="J458" s="224"/>
      <c r="K458" s="237">
        <f>SUM(K453:K457)</f>
        <v>0</v>
      </c>
    </row>
    <row r="459" spans="1:11" ht="9.75" customHeight="1" thickBot="1">
      <c r="A459" s="40"/>
      <c r="B459" s="41"/>
      <c r="C459" s="42"/>
      <c r="D459" s="42"/>
      <c r="E459" s="42"/>
      <c r="F459" s="42"/>
      <c r="G459" s="42"/>
      <c r="H459" s="42"/>
      <c r="I459" s="42"/>
      <c r="J459" s="42"/>
      <c r="K459" s="43"/>
    </row>
    <row r="460" spans="1:11" ht="19.5" customHeight="1">
      <c r="A460" s="1077" t="s">
        <v>961</v>
      </c>
      <c r="B460" s="218"/>
      <c r="C460" s="211"/>
      <c r="D460" s="209"/>
      <c r="E460" s="210"/>
      <c r="F460" s="211"/>
      <c r="G460" s="209"/>
      <c r="H460" s="210"/>
      <c r="I460" s="211"/>
      <c r="J460" s="209"/>
      <c r="K460" s="210"/>
    </row>
    <row r="461" spans="1:11" ht="19.5" customHeight="1">
      <c r="A461" s="1220"/>
      <c r="B461" s="222"/>
      <c r="C461" s="214"/>
      <c r="D461" s="212"/>
      <c r="E461" s="213"/>
      <c r="F461" s="214"/>
      <c r="G461" s="212"/>
      <c r="H461" s="213"/>
      <c r="I461" s="214"/>
      <c r="J461" s="212"/>
      <c r="K461" s="213"/>
    </row>
    <row r="462" spans="1:11" ht="19.5" customHeight="1">
      <c r="A462" s="1220"/>
      <c r="B462" s="222"/>
      <c r="C462" s="214"/>
      <c r="D462" s="212"/>
      <c r="E462" s="213"/>
      <c r="F462" s="214"/>
      <c r="G462" s="212"/>
      <c r="H462" s="213"/>
      <c r="I462" s="214"/>
      <c r="J462" s="212"/>
      <c r="K462" s="213"/>
    </row>
    <row r="463" spans="1:11" ht="19.5" customHeight="1">
      <c r="A463" s="1220"/>
      <c r="B463" s="219"/>
      <c r="C463" s="214"/>
      <c r="D463" s="212"/>
      <c r="E463" s="213"/>
      <c r="F463" s="214"/>
      <c r="G463" s="212"/>
      <c r="H463" s="213"/>
      <c r="I463" s="214"/>
      <c r="J463" s="212"/>
      <c r="K463" s="213"/>
    </row>
    <row r="464" spans="1:11" ht="19.5" customHeight="1" thickBot="1">
      <c r="A464" s="1220"/>
      <c r="B464" s="220"/>
      <c r="C464" s="215"/>
      <c r="D464" s="216"/>
      <c r="E464" s="217"/>
      <c r="F464" s="214"/>
      <c r="G464" s="212"/>
      <c r="H464" s="213"/>
      <c r="I464" s="214"/>
      <c r="J464" s="212"/>
      <c r="K464" s="213"/>
    </row>
    <row r="465" spans="1:11" s="156" customFormat="1" ht="19.5" customHeight="1" thickBot="1">
      <c r="A465" s="1221"/>
      <c r="B465" s="173" t="s">
        <v>810</v>
      </c>
      <c r="C465" s="223">
        <f>SUM(C460:C464)</f>
        <v>0</v>
      </c>
      <c r="D465" s="224"/>
      <c r="E465" s="237">
        <f>SUM(E460:E464)</f>
        <v>0</v>
      </c>
      <c r="F465" s="223">
        <f>SUM(F460:F464)</f>
        <v>0</v>
      </c>
      <c r="G465" s="224"/>
      <c r="H465" s="237">
        <f>SUM(H460:H464)</f>
        <v>0</v>
      </c>
      <c r="I465" s="223">
        <f>SUM(I460:I464)</f>
        <v>0</v>
      </c>
      <c r="J465" s="224"/>
      <c r="K465" s="237">
        <f>SUM(K460:K464)</f>
        <v>0</v>
      </c>
    </row>
    <row r="466" spans="1:11" ht="9.75" customHeight="1" thickBot="1">
      <c r="A466" s="40"/>
      <c r="B466" s="41"/>
      <c r="C466" s="42"/>
      <c r="D466" s="42"/>
      <c r="E466" s="42"/>
      <c r="F466" s="42"/>
      <c r="G466" s="42"/>
      <c r="H466" s="42"/>
      <c r="I466" s="42"/>
      <c r="J466" s="42"/>
      <c r="K466" s="43"/>
    </row>
    <row r="467" spans="1:11" ht="19.5" customHeight="1">
      <c r="A467" s="1077" t="s">
        <v>962</v>
      </c>
      <c r="B467" s="218"/>
      <c r="C467" s="211"/>
      <c r="D467" s="209"/>
      <c r="E467" s="210"/>
      <c r="F467" s="211"/>
      <c r="G467" s="209"/>
      <c r="H467" s="210"/>
      <c r="I467" s="211"/>
      <c r="J467" s="209"/>
      <c r="K467" s="210"/>
    </row>
    <row r="468" spans="1:11" ht="19.5" customHeight="1">
      <c r="A468" s="1220"/>
      <c r="B468" s="222"/>
      <c r="C468" s="214"/>
      <c r="D468" s="212"/>
      <c r="E468" s="213"/>
      <c r="F468" s="214"/>
      <c r="G468" s="212"/>
      <c r="H468" s="213"/>
      <c r="I468" s="214"/>
      <c r="J468" s="212"/>
      <c r="K468" s="213"/>
    </row>
    <row r="469" spans="1:11" ht="19.5" customHeight="1">
      <c r="A469" s="1220"/>
      <c r="B469" s="219"/>
      <c r="C469" s="214"/>
      <c r="D469" s="212"/>
      <c r="E469" s="213"/>
      <c r="F469" s="214"/>
      <c r="G469" s="212"/>
      <c r="H469" s="213"/>
      <c r="I469" s="214"/>
      <c r="J469" s="212"/>
      <c r="K469" s="213"/>
    </row>
    <row r="470" spans="1:11" ht="19.5" customHeight="1">
      <c r="A470" s="1220"/>
      <c r="B470" s="219"/>
      <c r="C470" s="214"/>
      <c r="D470" s="212"/>
      <c r="E470" s="213"/>
      <c r="F470" s="214"/>
      <c r="G470" s="212"/>
      <c r="H470" s="213"/>
      <c r="I470" s="214"/>
      <c r="J470" s="212"/>
      <c r="K470" s="213"/>
    </row>
    <row r="471" spans="1:11" ht="19.5" customHeight="1" thickBot="1">
      <c r="A471" s="1220"/>
      <c r="B471" s="220"/>
      <c r="C471" s="215"/>
      <c r="D471" s="216"/>
      <c r="E471" s="217"/>
      <c r="F471" s="214"/>
      <c r="G471" s="212"/>
      <c r="H471" s="213"/>
      <c r="I471" s="214"/>
      <c r="J471" s="212"/>
      <c r="K471" s="213"/>
    </row>
    <row r="472" spans="1:11" s="156" customFormat="1" ht="19.5" customHeight="1" thickBot="1">
      <c r="A472" s="1221"/>
      <c r="B472" s="173" t="s">
        <v>810</v>
      </c>
      <c r="C472" s="223">
        <f>SUM(C467:C471)</f>
        <v>0</v>
      </c>
      <c r="D472" s="224"/>
      <c r="E472" s="237">
        <f>SUM(E467:E471)</f>
        <v>0</v>
      </c>
      <c r="F472" s="223">
        <f>SUM(F467:F471)</f>
        <v>0</v>
      </c>
      <c r="G472" s="224"/>
      <c r="H472" s="237">
        <f>SUM(H467:H471)</f>
        <v>0</v>
      </c>
      <c r="I472" s="223">
        <f>SUM(I467:I471)</f>
        <v>0</v>
      </c>
      <c r="J472" s="224"/>
      <c r="K472" s="237">
        <f>SUM(K467:K471)</f>
        <v>0</v>
      </c>
    </row>
    <row r="473" spans="1:11" ht="9.75" customHeight="1" thickBot="1">
      <c r="A473" s="40"/>
      <c r="B473" s="41"/>
      <c r="C473" s="42"/>
      <c r="D473" s="42"/>
      <c r="E473" s="42"/>
      <c r="F473" s="42"/>
      <c r="G473" s="42"/>
      <c r="H473" s="42"/>
      <c r="I473" s="42"/>
      <c r="J473" s="42"/>
      <c r="K473" s="43"/>
    </row>
    <row r="474" spans="1:11" ht="19.5" customHeight="1">
      <c r="A474" s="1077" t="s">
        <v>963</v>
      </c>
      <c r="B474" s="218"/>
      <c r="C474" s="211"/>
      <c r="D474" s="209"/>
      <c r="E474" s="210"/>
      <c r="F474" s="211"/>
      <c r="G474" s="209"/>
      <c r="H474" s="210"/>
      <c r="I474" s="211"/>
      <c r="J474" s="209"/>
      <c r="K474" s="210"/>
    </row>
    <row r="475" spans="1:11" ht="19.5" customHeight="1">
      <c r="A475" s="1220"/>
      <c r="B475" s="222"/>
      <c r="C475" s="214"/>
      <c r="D475" s="212"/>
      <c r="E475" s="213"/>
      <c r="F475" s="214"/>
      <c r="G475" s="212"/>
      <c r="H475" s="213"/>
      <c r="I475" s="214"/>
      <c r="J475" s="212"/>
      <c r="K475" s="213"/>
    </row>
    <row r="476" spans="1:11" ht="19.5" customHeight="1">
      <c r="A476" s="1220"/>
      <c r="B476" s="219"/>
      <c r="C476" s="214"/>
      <c r="D476" s="212"/>
      <c r="E476" s="213"/>
      <c r="F476" s="214"/>
      <c r="G476" s="212"/>
      <c r="H476" s="213"/>
      <c r="I476" s="214"/>
      <c r="J476" s="212"/>
      <c r="K476" s="213"/>
    </row>
    <row r="477" spans="1:11" ht="19.5" customHeight="1">
      <c r="A477" s="1220"/>
      <c r="B477" s="219"/>
      <c r="C477" s="214"/>
      <c r="D477" s="212"/>
      <c r="E477" s="213"/>
      <c r="F477" s="214"/>
      <c r="G477" s="212"/>
      <c r="H477" s="213"/>
      <c r="I477" s="214"/>
      <c r="J477" s="212"/>
      <c r="K477" s="213"/>
    </row>
    <row r="478" spans="1:11" ht="19.5" customHeight="1" thickBot="1">
      <c r="A478" s="1220"/>
      <c r="B478" s="220"/>
      <c r="C478" s="215"/>
      <c r="D478" s="216"/>
      <c r="E478" s="217"/>
      <c r="F478" s="214"/>
      <c r="G478" s="212"/>
      <c r="H478" s="213"/>
      <c r="I478" s="214"/>
      <c r="J478" s="212"/>
      <c r="K478" s="213"/>
    </row>
    <row r="479" spans="1:11" s="156" customFormat="1" ht="19.5" customHeight="1" thickBot="1">
      <c r="A479" s="1221"/>
      <c r="B479" s="173" t="s">
        <v>810</v>
      </c>
      <c r="C479" s="223">
        <f>SUM(C474:C478)</f>
        <v>0</v>
      </c>
      <c r="D479" s="224"/>
      <c r="E479" s="237">
        <f>SUM(E474:E478)</f>
        <v>0</v>
      </c>
      <c r="F479" s="223">
        <f>SUM(F474:F478)</f>
        <v>0</v>
      </c>
      <c r="G479" s="224"/>
      <c r="H479" s="237">
        <f>SUM(H474:H478)</f>
        <v>0</v>
      </c>
      <c r="I479" s="223">
        <f>SUM(I474:I478)</f>
        <v>0</v>
      </c>
      <c r="J479" s="224"/>
      <c r="K479" s="237">
        <f>SUM(K474:K478)</f>
        <v>0</v>
      </c>
    </row>
    <row r="480" spans="1:11" s="232" customFormat="1" ht="19.5" customHeight="1" thickBot="1">
      <c r="A480" s="1222" t="s">
        <v>56</v>
      </c>
      <c r="B480" s="1223"/>
      <c r="C480" s="230">
        <f>C458+C465+C472+C479</f>
        <v>0</v>
      </c>
      <c r="D480" s="231"/>
      <c r="E480" s="234">
        <f>E458+E465+E472+E479</f>
        <v>0</v>
      </c>
      <c r="F480" s="230">
        <f>F458+F465+F472+F479</f>
        <v>0</v>
      </c>
      <c r="G480" s="231"/>
      <c r="H480" s="234">
        <f>H458+H465+H472+H479</f>
        <v>0</v>
      </c>
      <c r="I480" s="230">
        <f>I458+I465+I472+I479</f>
        <v>0</v>
      </c>
      <c r="J480" s="231"/>
      <c r="K480" s="234">
        <f>K458+K465+K472+K479</f>
        <v>0</v>
      </c>
    </row>
    <row r="481" spans="1:11" ht="9.75" customHeight="1" thickBot="1">
      <c r="A481" s="671"/>
      <c r="B481" s="670"/>
      <c r="C481" s="308"/>
      <c r="D481" s="308"/>
      <c r="E481" s="308"/>
      <c r="F481" s="308"/>
      <c r="G481" s="308"/>
      <c r="H481" s="308"/>
      <c r="I481" s="308"/>
      <c r="J481" s="308"/>
      <c r="K481" s="672"/>
    </row>
    <row r="482" spans="1:11" s="41" customFormat="1" ht="19.5" customHeight="1" thickBot="1">
      <c r="A482" s="1224" t="s">
        <v>53</v>
      </c>
      <c r="B482" s="1225"/>
      <c r="C482" s="1226"/>
      <c r="D482" s="1226"/>
      <c r="E482" s="1226"/>
      <c r="F482" s="1226"/>
      <c r="G482" s="1226"/>
      <c r="H482" s="1226"/>
      <c r="I482" s="1226"/>
      <c r="J482" s="1226"/>
      <c r="K482" s="1227"/>
    </row>
    <row r="483" spans="1:11" ht="19.5" customHeight="1">
      <c r="A483" s="1077" t="s">
        <v>947</v>
      </c>
      <c r="B483" s="218"/>
      <c r="C483" s="211"/>
      <c r="D483" s="209"/>
      <c r="E483" s="210"/>
      <c r="F483" s="211"/>
      <c r="G483" s="209"/>
      <c r="H483" s="210"/>
      <c r="I483" s="211"/>
      <c r="J483" s="209"/>
      <c r="K483" s="210"/>
    </row>
    <row r="484" spans="1:11" ht="19.5" customHeight="1">
      <c r="A484" s="1220"/>
      <c r="B484" s="222"/>
      <c r="C484" s="214"/>
      <c r="D484" s="212"/>
      <c r="E484" s="213"/>
      <c r="F484" s="214"/>
      <c r="G484" s="212"/>
      <c r="H484" s="213"/>
      <c r="I484" s="214"/>
      <c r="J484" s="212"/>
      <c r="K484" s="213"/>
    </row>
    <row r="485" spans="1:11" ht="19.5" customHeight="1">
      <c r="A485" s="1220"/>
      <c r="B485" s="219"/>
      <c r="C485" s="214"/>
      <c r="D485" s="212"/>
      <c r="E485" s="213"/>
      <c r="F485" s="214"/>
      <c r="G485" s="212"/>
      <c r="H485" s="213"/>
      <c r="I485" s="214"/>
      <c r="J485" s="212"/>
      <c r="K485" s="213"/>
    </row>
    <row r="486" spans="1:11" ht="19.5" customHeight="1">
      <c r="A486" s="1220"/>
      <c r="B486" s="219"/>
      <c r="C486" s="214"/>
      <c r="D486" s="212"/>
      <c r="E486" s="213"/>
      <c r="F486" s="214"/>
      <c r="G486" s="212"/>
      <c r="H486" s="213"/>
      <c r="I486" s="214"/>
      <c r="J486" s="212"/>
      <c r="K486" s="213"/>
    </row>
    <row r="487" spans="1:11" ht="19.5" customHeight="1" thickBot="1">
      <c r="A487" s="1220"/>
      <c r="B487" s="220"/>
      <c r="C487" s="215"/>
      <c r="D487" s="216"/>
      <c r="E487" s="217"/>
      <c r="F487" s="214"/>
      <c r="G487" s="212"/>
      <c r="H487" s="213"/>
      <c r="I487" s="214"/>
      <c r="J487" s="212"/>
      <c r="K487" s="213"/>
    </row>
    <row r="488" spans="1:11" s="156" customFormat="1" ht="19.5" customHeight="1" thickBot="1">
      <c r="A488" s="1221"/>
      <c r="B488" s="173" t="s">
        <v>810</v>
      </c>
      <c r="C488" s="223">
        <f>SUM(C483:C487)</f>
        <v>0</v>
      </c>
      <c r="D488" s="224"/>
      <c r="E488" s="237">
        <f>SUM(E483:E487)</f>
        <v>0</v>
      </c>
      <c r="F488" s="223">
        <f>SUM(F483:F487)</f>
        <v>0</v>
      </c>
      <c r="G488" s="224"/>
      <c r="H488" s="237">
        <f>SUM(H483:H487)</f>
        <v>0</v>
      </c>
      <c r="I488" s="223">
        <f>SUM(I483:I487)</f>
        <v>0</v>
      </c>
      <c r="J488" s="224"/>
      <c r="K488" s="237">
        <f>SUM(K483:K487)</f>
        <v>0</v>
      </c>
    </row>
    <row r="489" spans="1:11" s="232" customFormat="1" ht="19.5" customHeight="1" thickBot="1">
      <c r="A489" s="1222" t="s">
        <v>54</v>
      </c>
      <c r="B489" s="1223"/>
      <c r="C489" s="230">
        <f>C488</f>
        <v>0</v>
      </c>
      <c r="D489" s="231"/>
      <c r="E489" s="234">
        <f>E488</f>
        <v>0</v>
      </c>
      <c r="F489" s="230">
        <f>F488</f>
        <v>0</v>
      </c>
      <c r="G489" s="231"/>
      <c r="H489" s="234">
        <f>H488</f>
        <v>0</v>
      </c>
      <c r="I489" s="230">
        <f>I488</f>
        <v>0</v>
      </c>
      <c r="J489" s="231"/>
      <c r="K489" s="234">
        <f>K488</f>
        <v>0</v>
      </c>
    </row>
    <row r="490" spans="1:11" ht="9.75" customHeight="1" thickBot="1">
      <c r="A490" s="40"/>
      <c r="B490" s="41"/>
      <c r="C490" s="42"/>
      <c r="D490" s="42"/>
      <c r="E490" s="42"/>
      <c r="F490" s="42"/>
      <c r="G490" s="42"/>
      <c r="H490" s="42"/>
      <c r="I490" s="42"/>
      <c r="J490" s="42"/>
      <c r="K490" s="43"/>
    </row>
    <row r="491" spans="1:11" s="41" customFormat="1" ht="19.5" customHeight="1" thickBot="1">
      <c r="A491" s="1224" t="s">
        <v>55</v>
      </c>
      <c r="B491" s="1225"/>
      <c r="C491" s="1226"/>
      <c r="D491" s="1226"/>
      <c r="E491" s="1226"/>
      <c r="F491" s="1226"/>
      <c r="G491" s="1226"/>
      <c r="H491" s="1226"/>
      <c r="I491" s="1226"/>
      <c r="J491" s="1226"/>
      <c r="K491" s="1227"/>
    </row>
    <row r="492" spans="1:11" ht="19.5" customHeight="1">
      <c r="A492" s="1077" t="s">
        <v>948</v>
      </c>
      <c r="B492" s="218"/>
      <c r="C492" s="211"/>
      <c r="D492" s="209"/>
      <c r="E492" s="210"/>
      <c r="F492" s="211"/>
      <c r="G492" s="209"/>
      <c r="H492" s="210"/>
      <c r="I492" s="211"/>
      <c r="J492" s="209"/>
      <c r="K492" s="210"/>
    </row>
    <row r="493" spans="1:11" ht="19.5" customHeight="1">
      <c r="A493" s="1220"/>
      <c r="B493" s="222"/>
      <c r="C493" s="214"/>
      <c r="D493" s="212"/>
      <c r="E493" s="213"/>
      <c r="F493" s="214"/>
      <c r="G493" s="212"/>
      <c r="H493" s="213"/>
      <c r="I493" s="214"/>
      <c r="J493" s="212"/>
      <c r="K493" s="213"/>
    </row>
    <row r="494" spans="1:11" ht="19.5" customHeight="1">
      <c r="A494" s="1220"/>
      <c r="B494" s="219"/>
      <c r="C494" s="214"/>
      <c r="D494" s="212"/>
      <c r="E494" s="213"/>
      <c r="F494" s="214"/>
      <c r="G494" s="212"/>
      <c r="H494" s="213"/>
      <c r="I494" s="214"/>
      <c r="J494" s="212"/>
      <c r="K494" s="213"/>
    </row>
    <row r="495" spans="1:11" ht="19.5" customHeight="1">
      <c r="A495" s="1220"/>
      <c r="B495" s="219"/>
      <c r="C495" s="214"/>
      <c r="D495" s="212"/>
      <c r="E495" s="213"/>
      <c r="F495" s="214"/>
      <c r="G495" s="212"/>
      <c r="H495" s="213"/>
      <c r="I495" s="214"/>
      <c r="J495" s="212"/>
      <c r="K495" s="213"/>
    </row>
    <row r="496" spans="1:11" ht="19.5" customHeight="1" thickBot="1">
      <c r="A496" s="1220"/>
      <c r="B496" s="220"/>
      <c r="C496" s="215"/>
      <c r="D496" s="216"/>
      <c r="E496" s="217"/>
      <c r="F496" s="214"/>
      <c r="G496" s="212"/>
      <c r="H496" s="213"/>
      <c r="I496" s="214"/>
      <c r="J496" s="212"/>
      <c r="K496" s="213"/>
    </row>
    <row r="497" spans="1:11" s="156" customFormat="1" ht="19.5" customHeight="1" thickBot="1">
      <c r="A497" s="1221"/>
      <c r="B497" s="173" t="s">
        <v>810</v>
      </c>
      <c r="C497" s="223">
        <f>SUM(C492:C496)</f>
        <v>0</v>
      </c>
      <c r="D497" s="224"/>
      <c r="E497" s="237">
        <f>SUM(E492:E496)</f>
        <v>0</v>
      </c>
      <c r="F497" s="223">
        <f>SUM(F492:F496)</f>
        <v>0</v>
      </c>
      <c r="G497" s="224"/>
      <c r="H497" s="237">
        <f>SUM(H492:H496)</f>
        <v>0</v>
      </c>
      <c r="I497" s="223">
        <f>SUM(I492:I496)</f>
        <v>0</v>
      </c>
      <c r="J497" s="224"/>
      <c r="K497" s="237">
        <f>SUM(K492:K496)</f>
        <v>0</v>
      </c>
    </row>
    <row r="498" spans="1:11" s="232" customFormat="1" ht="19.5" customHeight="1" thickBot="1">
      <c r="A498" s="1222" t="s">
        <v>57</v>
      </c>
      <c r="B498" s="1223"/>
      <c r="C498" s="230">
        <f>C497</f>
        <v>0</v>
      </c>
      <c r="D498" s="231"/>
      <c r="E498" s="234">
        <f>E497</f>
        <v>0</v>
      </c>
      <c r="F498" s="230">
        <f>F497</f>
        <v>0</v>
      </c>
      <c r="G498" s="231"/>
      <c r="H498" s="234">
        <f>H497</f>
        <v>0</v>
      </c>
      <c r="I498" s="230">
        <f>I497</f>
        <v>0</v>
      </c>
      <c r="J498" s="231"/>
      <c r="K498" s="234">
        <f>K497</f>
        <v>0</v>
      </c>
    </row>
    <row r="499" spans="1:11" ht="9.75" customHeight="1" thickBot="1">
      <c r="A499" s="40"/>
      <c r="B499" s="41"/>
      <c r="C499" s="42"/>
      <c r="D499" s="42"/>
      <c r="E499" s="42"/>
      <c r="F499" s="42"/>
      <c r="G499" s="42"/>
      <c r="H499" s="42"/>
      <c r="I499" s="42"/>
      <c r="J499" s="42"/>
      <c r="K499" s="43"/>
    </row>
    <row r="500" spans="1:11" s="41" customFormat="1" ht="19.5" customHeight="1" thickBot="1">
      <c r="A500" s="1224" t="s">
        <v>58</v>
      </c>
      <c r="B500" s="1225"/>
      <c r="C500" s="1226"/>
      <c r="D500" s="1226"/>
      <c r="E500" s="1226"/>
      <c r="F500" s="1226"/>
      <c r="G500" s="1226"/>
      <c r="H500" s="1226"/>
      <c r="I500" s="1226"/>
      <c r="J500" s="1226"/>
      <c r="K500" s="1227"/>
    </row>
    <row r="501" spans="1:11" ht="19.5" customHeight="1">
      <c r="A501" s="1077" t="s">
        <v>949</v>
      </c>
      <c r="B501" s="218"/>
      <c r="C501" s="211"/>
      <c r="D501" s="209"/>
      <c r="E501" s="210"/>
      <c r="F501" s="211"/>
      <c r="G501" s="209"/>
      <c r="H501" s="210"/>
      <c r="I501" s="211"/>
      <c r="J501" s="209"/>
      <c r="K501" s="210"/>
    </row>
    <row r="502" spans="1:11" ht="19.5" customHeight="1">
      <c r="A502" s="1220"/>
      <c r="B502" s="222"/>
      <c r="C502" s="214"/>
      <c r="D502" s="212"/>
      <c r="E502" s="213"/>
      <c r="F502" s="214"/>
      <c r="G502" s="212"/>
      <c r="H502" s="213"/>
      <c r="I502" s="214"/>
      <c r="J502" s="212"/>
      <c r="K502" s="213"/>
    </row>
    <row r="503" spans="1:11" ht="19.5" customHeight="1">
      <c r="A503" s="1220"/>
      <c r="B503" s="219"/>
      <c r="C503" s="214"/>
      <c r="D503" s="212"/>
      <c r="E503" s="213"/>
      <c r="F503" s="214"/>
      <c r="G503" s="212"/>
      <c r="H503" s="213"/>
      <c r="I503" s="214"/>
      <c r="J503" s="212"/>
      <c r="K503" s="213"/>
    </row>
    <row r="504" spans="1:11" ht="19.5" customHeight="1">
      <c r="A504" s="1220"/>
      <c r="B504" s="219"/>
      <c r="C504" s="214"/>
      <c r="D504" s="212"/>
      <c r="E504" s="213"/>
      <c r="F504" s="214"/>
      <c r="G504" s="212"/>
      <c r="H504" s="213"/>
      <c r="I504" s="214"/>
      <c r="J504" s="212"/>
      <c r="K504" s="213"/>
    </row>
    <row r="505" spans="1:11" ht="19.5" customHeight="1" thickBot="1">
      <c r="A505" s="1220"/>
      <c r="B505" s="220"/>
      <c r="C505" s="215"/>
      <c r="D505" s="216"/>
      <c r="E505" s="217"/>
      <c r="F505" s="214"/>
      <c r="G505" s="212"/>
      <c r="H505" s="213"/>
      <c r="I505" s="214"/>
      <c r="J505" s="212"/>
      <c r="K505" s="213"/>
    </row>
    <row r="506" spans="1:11" s="156" customFormat="1" ht="19.5" customHeight="1" thickBot="1">
      <c r="A506" s="1221"/>
      <c r="B506" s="173" t="s">
        <v>810</v>
      </c>
      <c r="C506" s="223">
        <f>SUM(C501:C505)</f>
        <v>0</v>
      </c>
      <c r="D506" s="224"/>
      <c r="E506" s="237">
        <f>SUM(E501:E505)</f>
        <v>0</v>
      </c>
      <c r="F506" s="223">
        <f>SUM(F501:F505)</f>
        <v>0</v>
      </c>
      <c r="G506" s="224"/>
      <c r="H506" s="237">
        <f>SUM(H501:H505)</f>
        <v>0</v>
      </c>
      <c r="I506" s="223">
        <f>SUM(I501:I505)</f>
        <v>0</v>
      </c>
      <c r="J506" s="224"/>
      <c r="K506" s="237">
        <f>SUM(K501:K505)</f>
        <v>0</v>
      </c>
    </row>
    <row r="507" spans="1:11" s="232" customFormat="1" ht="19.5" customHeight="1" thickBot="1">
      <c r="A507" s="1222" t="s">
        <v>59</v>
      </c>
      <c r="B507" s="1223"/>
      <c r="C507" s="230">
        <f>C506</f>
        <v>0</v>
      </c>
      <c r="D507" s="231"/>
      <c r="E507" s="234">
        <f>E506</f>
        <v>0</v>
      </c>
      <c r="F507" s="230">
        <f>F506</f>
        <v>0</v>
      </c>
      <c r="G507" s="231"/>
      <c r="H507" s="234">
        <f>H506</f>
        <v>0</v>
      </c>
      <c r="I507" s="230">
        <f>I506</f>
        <v>0</v>
      </c>
      <c r="J507" s="231"/>
      <c r="K507" s="234">
        <f>K506</f>
        <v>0</v>
      </c>
    </row>
    <row r="508" spans="1:11" ht="9.75" customHeight="1" thickBot="1">
      <c r="A508" s="40"/>
      <c r="B508" s="41"/>
      <c r="C508" s="42"/>
      <c r="D508" s="42"/>
      <c r="E508" s="42"/>
      <c r="F508" s="42"/>
      <c r="G508" s="42"/>
      <c r="H508" s="42"/>
      <c r="I508" s="42"/>
      <c r="J508" s="42"/>
      <c r="K508" s="43"/>
    </row>
    <row r="509" spans="1:11" s="41" customFormat="1" ht="19.5" customHeight="1" thickBot="1">
      <c r="A509" s="1224" t="s">
        <v>60</v>
      </c>
      <c r="B509" s="1225"/>
      <c r="C509" s="1226"/>
      <c r="D509" s="1226"/>
      <c r="E509" s="1226"/>
      <c r="F509" s="1226"/>
      <c r="G509" s="1226"/>
      <c r="H509" s="1226"/>
      <c r="I509" s="1226"/>
      <c r="J509" s="1226"/>
      <c r="K509" s="1227"/>
    </row>
    <row r="510" spans="1:11" ht="19.5" customHeight="1">
      <c r="A510" s="1077" t="s">
        <v>950</v>
      </c>
      <c r="B510" s="218"/>
      <c r="C510" s="211"/>
      <c r="D510" s="209"/>
      <c r="E510" s="210"/>
      <c r="F510" s="211"/>
      <c r="G510" s="209"/>
      <c r="H510" s="210"/>
      <c r="I510" s="211"/>
      <c r="J510" s="209"/>
      <c r="K510" s="210"/>
    </row>
    <row r="511" spans="1:11" ht="19.5" customHeight="1">
      <c r="A511" s="1220"/>
      <c r="B511" s="222"/>
      <c r="C511" s="214"/>
      <c r="D511" s="212"/>
      <c r="E511" s="213"/>
      <c r="F511" s="214"/>
      <c r="G511" s="212"/>
      <c r="H511" s="213"/>
      <c r="I511" s="214"/>
      <c r="J511" s="212"/>
      <c r="K511" s="213"/>
    </row>
    <row r="512" spans="1:11" ht="19.5" customHeight="1">
      <c r="A512" s="1220"/>
      <c r="B512" s="219"/>
      <c r="C512" s="214"/>
      <c r="D512" s="212"/>
      <c r="E512" s="213"/>
      <c r="F512" s="214"/>
      <c r="G512" s="212"/>
      <c r="H512" s="213"/>
      <c r="I512" s="214"/>
      <c r="J512" s="212"/>
      <c r="K512" s="213"/>
    </row>
    <row r="513" spans="1:11" ht="19.5" customHeight="1">
      <c r="A513" s="1220"/>
      <c r="B513" s="219"/>
      <c r="C513" s="214"/>
      <c r="D513" s="212"/>
      <c r="E513" s="213"/>
      <c r="F513" s="214"/>
      <c r="G513" s="212"/>
      <c r="H513" s="213"/>
      <c r="I513" s="214"/>
      <c r="J513" s="212"/>
      <c r="K513" s="213"/>
    </row>
    <row r="514" spans="1:11" ht="19.5" customHeight="1" thickBot="1">
      <c r="A514" s="1220"/>
      <c r="B514" s="220"/>
      <c r="C514" s="215"/>
      <c r="D514" s="216"/>
      <c r="E514" s="217"/>
      <c r="F514" s="214"/>
      <c r="G514" s="212"/>
      <c r="H514" s="213"/>
      <c r="I514" s="214"/>
      <c r="J514" s="212"/>
      <c r="K514" s="213"/>
    </row>
    <row r="515" spans="1:11" s="156" customFormat="1" ht="19.5" customHeight="1" thickBot="1">
      <c r="A515" s="1221"/>
      <c r="B515" s="173" t="s">
        <v>810</v>
      </c>
      <c r="C515" s="223">
        <f>SUM(C510:C514)</f>
        <v>0</v>
      </c>
      <c r="D515" s="224"/>
      <c r="E515" s="237">
        <f>SUM(E510:E514)</f>
        <v>0</v>
      </c>
      <c r="F515" s="223">
        <f>SUM(F510:F514)</f>
        <v>0</v>
      </c>
      <c r="G515" s="224"/>
      <c r="H515" s="237">
        <f>SUM(H510:H514)</f>
        <v>0</v>
      </c>
      <c r="I515" s="223">
        <f>SUM(I510:I514)</f>
        <v>0</v>
      </c>
      <c r="J515" s="224"/>
      <c r="K515" s="237">
        <f>SUM(K510:K514)</f>
        <v>0</v>
      </c>
    </row>
    <row r="516" spans="1:11" s="232" customFormat="1" ht="19.5" customHeight="1" thickBot="1">
      <c r="A516" s="1222" t="s">
        <v>61</v>
      </c>
      <c r="B516" s="1223"/>
      <c r="C516" s="230">
        <f>C515</f>
        <v>0</v>
      </c>
      <c r="D516" s="231"/>
      <c r="E516" s="234">
        <f>E515</f>
        <v>0</v>
      </c>
      <c r="F516" s="230">
        <f>F515</f>
        <v>0</v>
      </c>
      <c r="G516" s="231"/>
      <c r="H516" s="234">
        <f>H515</f>
        <v>0</v>
      </c>
      <c r="I516" s="230">
        <f>I515</f>
        <v>0</v>
      </c>
      <c r="J516" s="231"/>
      <c r="K516" s="234">
        <f>K515</f>
        <v>0</v>
      </c>
    </row>
    <row r="517" spans="1:11" ht="9.75" customHeight="1" thickBot="1">
      <c r="A517" s="40"/>
      <c r="B517" s="41"/>
      <c r="C517" s="42"/>
      <c r="D517" s="42"/>
      <c r="E517" s="42"/>
      <c r="F517" s="42"/>
      <c r="G517" s="42"/>
      <c r="H517" s="42"/>
      <c r="I517" s="42"/>
      <c r="J517" s="42"/>
      <c r="K517" s="43"/>
    </row>
    <row r="518" spans="1:11" s="41" customFormat="1" ht="19.5" customHeight="1" thickBot="1">
      <c r="A518" s="1230" t="s">
        <v>529</v>
      </c>
      <c r="B518" s="1138"/>
      <c r="C518" s="228">
        <f>C480+C489+C498+C507+C516</f>
        <v>0</v>
      </c>
      <c r="D518" s="229"/>
      <c r="E518" s="253">
        <f>E480+E489+E498+E507+E516</f>
        <v>0</v>
      </c>
      <c r="F518" s="228">
        <f>F480+F489+F498+F507+F516</f>
        <v>0</v>
      </c>
      <c r="G518" s="229"/>
      <c r="H518" s="253">
        <f>H480+H489+H498+H507+H516</f>
        <v>0</v>
      </c>
      <c r="I518" s="228">
        <f>I480+I489+I498+I507+I516</f>
        <v>0</v>
      </c>
      <c r="J518" s="229"/>
      <c r="K518" s="253">
        <f>K480+K489+K498+K507+K516</f>
        <v>0</v>
      </c>
    </row>
    <row r="519" spans="1:11" ht="9.75" customHeight="1" thickBot="1">
      <c r="A519" s="40"/>
      <c r="B519" s="41"/>
      <c r="C519" s="42"/>
      <c r="D519" s="42"/>
      <c r="E519" s="42"/>
      <c r="F519" s="42"/>
      <c r="G519" s="42"/>
      <c r="H519" s="42"/>
      <c r="I519" s="42"/>
      <c r="J519" s="42"/>
      <c r="K519" s="43"/>
    </row>
    <row r="520" spans="1:11" s="41" customFormat="1" ht="19.5" customHeight="1" thickBot="1">
      <c r="A520" s="1235" t="s">
        <v>534</v>
      </c>
      <c r="B520" s="1236"/>
      <c r="C520" s="1236"/>
      <c r="D520" s="1236"/>
      <c r="E520" s="1236"/>
      <c r="F520" s="1236"/>
      <c r="G520" s="1236"/>
      <c r="H520" s="1236"/>
      <c r="I520" s="1236"/>
      <c r="J520" s="1236"/>
      <c r="K520" s="1237"/>
    </row>
    <row r="521" spans="1:11" ht="19.5" customHeight="1">
      <c r="A521" s="1077" t="s">
        <v>951</v>
      </c>
      <c r="B521" s="218"/>
      <c r="C521" s="211"/>
      <c r="D521" s="209"/>
      <c r="E521" s="210"/>
      <c r="F521" s="211"/>
      <c r="G521" s="209"/>
      <c r="H521" s="210"/>
      <c r="I521" s="211"/>
      <c r="J521" s="209"/>
      <c r="K521" s="210"/>
    </row>
    <row r="522" spans="1:11" ht="19.5" customHeight="1">
      <c r="A522" s="1220"/>
      <c r="B522" s="222"/>
      <c r="C522" s="214"/>
      <c r="D522" s="212"/>
      <c r="E522" s="213"/>
      <c r="F522" s="214"/>
      <c r="G522" s="212"/>
      <c r="H522" s="213"/>
      <c r="I522" s="214"/>
      <c r="J522" s="212"/>
      <c r="K522" s="213"/>
    </row>
    <row r="523" spans="1:11" ht="19.5" customHeight="1">
      <c r="A523" s="1220"/>
      <c r="B523" s="222"/>
      <c r="C523" s="214"/>
      <c r="D523" s="212"/>
      <c r="E523" s="213"/>
      <c r="F523" s="214"/>
      <c r="G523" s="212"/>
      <c r="H523" s="213"/>
      <c r="I523" s="214"/>
      <c r="J523" s="212"/>
      <c r="K523" s="213"/>
    </row>
    <row r="524" spans="1:11" ht="19.5" customHeight="1">
      <c r="A524" s="1220"/>
      <c r="B524" s="219"/>
      <c r="C524" s="214"/>
      <c r="D524" s="212"/>
      <c r="E524" s="213"/>
      <c r="F524" s="214"/>
      <c r="G524" s="212"/>
      <c r="H524" s="213"/>
      <c r="I524" s="214"/>
      <c r="J524" s="212"/>
      <c r="K524" s="213"/>
    </row>
    <row r="525" spans="1:11" ht="19.5" customHeight="1" thickBot="1">
      <c r="A525" s="1220"/>
      <c r="B525" s="220"/>
      <c r="C525" s="215"/>
      <c r="D525" s="216"/>
      <c r="E525" s="217"/>
      <c r="F525" s="214"/>
      <c r="G525" s="212"/>
      <c r="H525" s="213"/>
      <c r="I525" s="214"/>
      <c r="J525" s="212"/>
      <c r="K525" s="213"/>
    </row>
    <row r="526" spans="1:11" s="156" customFormat="1" ht="19.5" customHeight="1" thickBot="1">
      <c r="A526" s="1221"/>
      <c r="B526" s="173" t="s">
        <v>810</v>
      </c>
      <c r="C526" s="223">
        <f>SUM(C521:C525)</f>
        <v>0</v>
      </c>
      <c r="D526" s="224"/>
      <c r="E526" s="237">
        <f>SUM(E521:E525)</f>
        <v>0</v>
      </c>
      <c r="F526" s="223">
        <f>SUM(F521:F525)</f>
        <v>0</v>
      </c>
      <c r="G526" s="224"/>
      <c r="H526" s="237">
        <f>SUM(H521:H525)</f>
        <v>0</v>
      </c>
      <c r="I526" s="223">
        <f>SUM(I521:I525)</f>
        <v>0</v>
      </c>
      <c r="J526" s="224"/>
      <c r="K526" s="237">
        <f>SUM(K521:K525)</f>
        <v>0</v>
      </c>
    </row>
    <row r="527" spans="1:11" ht="9.75" customHeight="1" thickBot="1">
      <c r="A527" s="40"/>
      <c r="B527" s="41"/>
      <c r="C527" s="42"/>
      <c r="D527" s="42"/>
      <c r="E527" s="42"/>
      <c r="F527" s="42"/>
      <c r="G527" s="42"/>
      <c r="H527" s="42"/>
      <c r="I527" s="42"/>
      <c r="J527" s="42"/>
      <c r="K527" s="43"/>
    </row>
    <row r="528" spans="1:11" ht="19.5" customHeight="1">
      <c r="A528" s="1077" t="s">
        <v>952</v>
      </c>
      <c r="B528" s="218"/>
      <c r="C528" s="211"/>
      <c r="D528" s="209"/>
      <c r="E528" s="210"/>
      <c r="F528" s="211"/>
      <c r="G528" s="209"/>
      <c r="H528" s="210"/>
      <c r="I528" s="211"/>
      <c r="J528" s="209"/>
      <c r="K528" s="210"/>
    </row>
    <row r="529" spans="1:11" ht="19.5" customHeight="1">
      <c r="A529" s="1220"/>
      <c r="B529" s="222"/>
      <c r="C529" s="244"/>
      <c r="D529" s="245"/>
      <c r="E529" s="246"/>
      <c r="F529" s="244"/>
      <c r="G529" s="245"/>
      <c r="H529" s="246"/>
      <c r="I529" s="244"/>
      <c r="J529" s="245"/>
      <c r="K529" s="246"/>
    </row>
    <row r="530" spans="1:11" ht="19.5" customHeight="1">
      <c r="A530" s="1220"/>
      <c r="B530" s="222"/>
      <c r="C530" s="244"/>
      <c r="D530" s="245"/>
      <c r="E530" s="246"/>
      <c r="F530" s="244"/>
      <c r="G530" s="245"/>
      <c r="H530" s="246"/>
      <c r="I530" s="244"/>
      <c r="J530" s="245"/>
      <c r="K530" s="246"/>
    </row>
    <row r="531" spans="1:11" ht="19.5" customHeight="1">
      <c r="A531" s="1220"/>
      <c r="B531" s="222"/>
      <c r="C531" s="244"/>
      <c r="D531" s="245"/>
      <c r="E531" s="246"/>
      <c r="F531" s="244"/>
      <c r="G531" s="245"/>
      <c r="H531" s="246"/>
      <c r="I531" s="244"/>
      <c r="J531" s="245"/>
      <c r="K531" s="246"/>
    </row>
    <row r="532" spans="1:11" ht="19.5" customHeight="1">
      <c r="A532" s="1220"/>
      <c r="B532" s="222"/>
      <c r="C532" s="214"/>
      <c r="D532" s="212"/>
      <c r="E532" s="213"/>
      <c r="F532" s="214"/>
      <c r="G532" s="212"/>
      <c r="H532" s="213"/>
      <c r="I532" s="214"/>
      <c r="J532" s="212"/>
      <c r="K532" s="213"/>
    </row>
    <row r="533" spans="1:11" ht="19.5" customHeight="1" thickBot="1">
      <c r="A533" s="1220"/>
      <c r="B533" s="220"/>
      <c r="C533" s="215"/>
      <c r="D533" s="216"/>
      <c r="E533" s="217"/>
      <c r="F533" s="214"/>
      <c r="G533" s="212"/>
      <c r="H533" s="213"/>
      <c r="I533" s="214"/>
      <c r="J533" s="212"/>
      <c r="K533" s="213"/>
    </row>
    <row r="534" spans="1:11" s="156" customFormat="1" ht="19.5" customHeight="1" thickBot="1">
      <c r="A534" s="1221"/>
      <c r="B534" s="173" t="s">
        <v>810</v>
      </c>
      <c r="C534" s="223">
        <f>SUM(C528:C533)</f>
        <v>0</v>
      </c>
      <c r="D534" s="224"/>
      <c r="E534" s="237">
        <f>SUM(E528:E533)</f>
        <v>0</v>
      </c>
      <c r="F534" s="223">
        <f>SUM(F528:F533)</f>
        <v>0</v>
      </c>
      <c r="G534" s="224"/>
      <c r="H534" s="237">
        <f>SUM(H528:H533)</f>
        <v>0</v>
      </c>
      <c r="I534" s="223">
        <f>SUM(I528:I533)</f>
        <v>0</v>
      </c>
      <c r="J534" s="224"/>
      <c r="K534" s="237">
        <f>SUM(K528:K533)</f>
        <v>0</v>
      </c>
    </row>
    <row r="535" spans="1:11" ht="9.75" customHeight="1" thickBot="1">
      <c r="A535" s="40"/>
      <c r="B535" s="41"/>
      <c r="C535" s="42"/>
      <c r="D535" s="42"/>
      <c r="E535" s="42"/>
      <c r="F535" s="42"/>
      <c r="G535" s="42"/>
      <c r="H535" s="42"/>
      <c r="I535" s="42"/>
      <c r="J535" s="42"/>
      <c r="K535" s="43"/>
    </row>
    <row r="536" spans="1:11" ht="19.5" customHeight="1">
      <c r="A536" s="1077" t="s">
        <v>953</v>
      </c>
      <c r="B536" s="218"/>
      <c r="C536" s="211"/>
      <c r="D536" s="209"/>
      <c r="E536" s="210"/>
      <c r="F536" s="211"/>
      <c r="G536" s="209"/>
      <c r="H536" s="210"/>
      <c r="I536" s="211"/>
      <c r="J536" s="209"/>
      <c r="K536" s="210"/>
    </row>
    <row r="537" spans="1:11" ht="19.5" customHeight="1">
      <c r="A537" s="1220"/>
      <c r="B537" s="222"/>
      <c r="C537" s="244"/>
      <c r="D537" s="245"/>
      <c r="E537" s="246"/>
      <c r="F537" s="244"/>
      <c r="G537" s="245"/>
      <c r="H537" s="246"/>
      <c r="I537" s="244"/>
      <c r="J537" s="245"/>
      <c r="K537" s="246"/>
    </row>
    <row r="538" spans="1:11" ht="19.5" customHeight="1">
      <c r="A538" s="1220"/>
      <c r="B538" s="222"/>
      <c r="C538" s="244"/>
      <c r="D538" s="245"/>
      <c r="E538" s="246"/>
      <c r="F538" s="244"/>
      <c r="G538" s="245"/>
      <c r="H538" s="246"/>
      <c r="I538" s="244"/>
      <c r="J538" s="245"/>
      <c r="K538" s="246"/>
    </row>
    <row r="539" spans="1:11" ht="19.5" customHeight="1">
      <c r="A539" s="1220"/>
      <c r="B539" s="222"/>
      <c r="C539" s="244"/>
      <c r="D539" s="245"/>
      <c r="E539" s="246"/>
      <c r="F539" s="244"/>
      <c r="G539" s="245"/>
      <c r="H539" s="246"/>
      <c r="I539" s="244"/>
      <c r="J539" s="245"/>
      <c r="K539" s="246"/>
    </row>
    <row r="540" spans="1:11" ht="19.5" customHeight="1">
      <c r="A540" s="1220"/>
      <c r="B540" s="222"/>
      <c r="C540" s="214"/>
      <c r="D540" s="212"/>
      <c r="E540" s="213"/>
      <c r="F540" s="214"/>
      <c r="G540" s="212"/>
      <c r="H540" s="213"/>
      <c r="I540" s="214"/>
      <c r="J540" s="212"/>
      <c r="K540" s="213"/>
    </row>
    <row r="541" spans="1:11" ht="19.5" customHeight="1" thickBot="1">
      <c r="A541" s="1220"/>
      <c r="B541" s="220"/>
      <c r="C541" s="215"/>
      <c r="D541" s="216"/>
      <c r="E541" s="217"/>
      <c r="F541" s="214"/>
      <c r="G541" s="212"/>
      <c r="H541" s="213"/>
      <c r="I541" s="214"/>
      <c r="J541" s="212"/>
      <c r="K541" s="213"/>
    </row>
    <row r="542" spans="1:11" s="156" customFormat="1" ht="19.5" customHeight="1" thickBot="1">
      <c r="A542" s="1221"/>
      <c r="B542" s="173" t="s">
        <v>810</v>
      </c>
      <c r="C542" s="223">
        <f>SUM(C536:C541)</f>
        <v>0</v>
      </c>
      <c r="D542" s="224"/>
      <c r="E542" s="237">
        <f>SUM(E536:E541)</f>
        <v>0</v>
      </c>
      <c r="F542" s="223">
        <f>SUM(F536:F541)</f>
        <v>0</v>
      </c>
      <c r="G542" s="224"/>
      <c r="H542" s="237">
        <f>SUM(H536:H541)</f>
        <v>0</v>
      </c>
      <c r="I542" s="223">
        <f>SUM(I536:I541)</f>
        <v>0</v>
      </c>
      <c r="J542" s="224"/>
      <c r="K542" s="237">
        <f>SUM(K536:K541)</f>
        <v>0</v>
      </c>
    </row>
    <row r="543" spans="1:11" ht="9.75" customHeight="1" thickBot="1">
      <c r="A543" s="40"/>
      <c r="B543" s="41"/>
      <c r="C543" s="42"/>
      <c r="D543" s="42"/>
      <c r="E543" s="42"/>
      <c r="F543" s="42"/>
      <c r="G543" s="42"/>
      <c r="H543" s="42"/>
      <c r="I543" s="42"/>
      <c r="J543" s="42"/>
      <c r="K543" s="43"/>
    </row>
    <row r="544" spans="1:11" ht="19.5" customHeight="1">
      <c r="A544" s="1077" t="s">
        <v>954</v>
      </c>
      <c r="B544" s="218"/>
      <c r="C544" s="211"/>
      <c r="D544" s="209"/>
      <c r="E544" s="210"/>
      <c r="F544" s="211"/>
      <c r="G544" s="209"/>
      <c r="H544" s="210"/>
      <c r="I544" s="211"/>
      <c r="J544" s="209"/>
      <c r="K544" s="210"/>
    </row>
    <row r="545" spans="1:11" ht="19.5" customHeight="1">
      <c r="A545" s="1220"/>
      <c r="B545" s="222"/>
      <c r="C545" s="214"/>
      <c r="D545" s="212"/>
      <c r="E545" s="213"/>
      <c r="F545" s="214"/>
      <c r="G545" s="212"/>
      <c r="H545" s="213"/>
      <c r="I545" s="214"/>
      <c r="J545" s="212"/>
      <c r="K545" s="213"/>
    </row>
    <row r="546" spans="1:11" ht="19.5" customHeight="1">
      <c r="A546" s="1220"/>
      <c r="B546" s="222"/>
      <c r="C546" s="214"/>
      <c r="D546" s="212"/>
      <c r="E546" s="213"/>
      <c r="F546" s="214"/>
      <c r="G546" s="212"/>
      <c r="H546" s="213"/>
      <c r="I546" s="214"/>
      <c r="J546" s="212"/>
      <c r="K546" s="213"/>
    </row>
    <row r="547" spans="1:11" ht="19.5" customHeight="1">
      <c r="A547" s="1220"/>
      <c r="B547" s="222"/>
      <c r="C547" s="214"/>
      <c r="D547" s="212"/>
      <c r="E547" s="213"/>
      <c r="F547" s="214"/>
      <c r="G547" s="212"/>
      <c r="H547" s="213"/>
      <c r="I547" s="214"/>
      <c r="J547" s="212"/>
      <c r="K547" s="213"/>
    </row>
    <row r="548" spans="1:11" ht="19.5" customHeight="1">
      <c r="A548" s="1220"/>
      <c r="B548" s="219"/>
      <c r="C548" s="214"/>
      <c r="D548" s="212"/>
      <c r="E548" s="213"/>
      <c r="F548" s="214"/>
      <c r="G548" s="212"/>
      <c r="H548" s="213"/>
      <c r="I548" s="214"/>
      <c r="J548" s="212"/>
      <c r="K548" s="213"/>
    </row>
    <row r="549" spans="1:11" ht="19.5" customHeight="1" thickBot="1">
      <c r="A549" s="1220"/>
      <c r="B549" s="220"/>
      <c r="C549" s="215"/>
      <c r="D549" s="216"/>
      <c r="E549" s="217"/>
      <c r="F549" s="214"/>
      <c r="G549" s="212"/>
      <c r="H549" s="213"/>
      <c r="I549" s="214"/>
      <c r="J549" s="212"/>
      <c r="K549" s="213"/>
    </row>
    <row r="550" spans="1:11" s="156" customFormat="1" ht="19.5" customHeight="1" thickBot="1">
      <c r="A550" s="1221"/>
      <c r="B550" s="173" t="s">
        <v>810</v>
      </c>
      <c r="C550" s="223">
        <f>SUM(C544:C549)</f>
        <v>0</v>
      </c>
      <c r="D550" s="224"/>
      <c r="E550" s="237">
        <f>SUM(E544:E549)</f>
        <v>0</v>
      </c>
      <c r="F550" s="223">
        <f>SUM(F544:F549)</f>
        <v>0</v>
      </c>
      <c r="G550" s="224"/>
      <c r="H550" s="237">
        <f>SUM(H544:H549)</f>
        <v>0</v>
      </c>
      <c r="I550" s="223">
        <f>SUM(I544:I549)</f>
        <v>0</v>
      </c>
      <c r="J550" s="224"/>
      <c r="K550" s="237">
        <f>SUM(K544:K549)</f>
        <v>0</v>
      </c>
    </row>
    <row r="551" spans="1:11" ht="9.75" customHeight="1" thickBot="1">
      <c r="A551" s="40"/>
      <c r="B551" s="41"/>
      <c r="C551" s="42"/>
      <c r="D551" s="42"/>
      <c r="E551" s="42"/>
      <c r="F551" s="42"/>
      <c r="G551" s="42"/>
      <c r="H551" s="42"/>
      <c r="I551" s="42"/>
      <c r="J551" s="42"/>
      <c r="K551" s="43"/>
    </row>
    <row r="552" spans="1:11" ht="19.5" customHeight="1">
      <c r="A552" s="1077" t="s">
        <v>955</v>
      </c>
      <c r="B552" s="218"/>
      <c r="C552" s="211"/>
      <c r="D552" s="209"/>
      <c r="E552" s="210"/>
      <c r="F552" s="211"/>
      <c r="G552" s="209"/>
      <c r="H552" s="210"/>
      <c r="I552" s="211"/>
      <c r="J552" s="209"/>
      <c r="K552" s="210"/>
    </row>
    <row r="553" spans="1:11" ht="19.5" customHeight="1">
      <c r="A553" s="1220"/>
      <c r="B553" s="222"/>
      <c r="C553" s="244"/>
      <c r="D553" s="245"/>
      <c r="E553" s="246"/>
      <c r="F553" s="244"/>
      <c r="G553" s="245"/>
      <c r="H553" s="246"/>
      <c r="I553" s="244"/>
      <c r="J553" s="245"/>
      <c r="K553" s="246"/>
    </row>
    <row r="554" spans="1:11" ht="19.5" customHeight="1">
      <c r="A554" s="1220"/>
      <c r="B554" s="222"/>
      <c r="C554" s="244"/>
      <c r="D554" s="245"/>
      <c r="E554" s="246"/>
      <c r="F554" s="244"/>
      <c r="G554" s="245"/>
      <c r="H554" s="246"/>
      <c r="I554" s="244"/>
      <c r="J554" s="245"/>
      <c r="K554" s="246"/>
    </row>
    <row r="555" spans="1:11" ht="19.5" customHeight="1">
      <c r="A555" s="1220"/>
      <c r="B555" s="222"/>
      <c r="C555" s="214"/>
      <c r="D555" s="212"/>
      <c r="E555" s="213"/>
      <c r="F555" s="214"/>
      <c r="G555" s="212"/>
      <c r="H555" s="213"/>
      <c r="I555" s="214"/>
      <c r="J555" s="212"/>
      <c r="K555" s="213"/>
    </row>
    <row r="556" spans="1:11" ht="19.5" customHeight="1" thickBot="1">
      <c r="A556" s="1220"/>
      <c r="B556" s="220"/>
      <c r="C556" s="215"/>
      <c r="D556" s="216"/>
      <c r="E556" s="217"/>
      <c r="F556" s="214"/>
      <c r="G556" s="212"/>
      <c r="H556" s="213"/>
      <c r="I556" s="214"/>
      <c r="J556" s="212"/>
      <c r="K556" s="213"/>
    </row>
    <row r="557" spans="1:11" s="156" customFormat="1" ht="19.5" customHeight="1" thickBot="1">
      <c r="A557" s="1221"/>
      <c r="B557" s="173" t="s">
        <v>810</v>
      </c>
      <c r="C557" s="223">
        <f>SUM(C552:C556)</f>
        <v>0</v>
      </c>
      <c r="D557" s="224"/>
      <c r="E557" s="237">
        <f>SUM(E552:E556)</f>
        <v>0</v>
      </c>
      <c r="F557" s="223">
        <f>SUM(F552:F556)</f>
        <v>0</v>
      </c>
      <c r="G557" s="224"/>
      <c r="H557" s="237">
        <f>SUM(H552:H556)</f>
        <v>0</v>
      </c>
      <c r="I557" s="223">
        <f>SUM(I552:I556)</f>
        <v>0</v>
      </c>
      <c r="J557" s="224"/>
      <c r="K557" s="237">
        <f>SUM(K552:K556)</f>
        <v>0</v>
      </c>
    </row>
    <row r="558" spans="1:11" ht="9.75" customHeight="1" thickBot="1">
      <c r="A558" s="40"/>
      <c r="B558" s="41"/>
      <c r="C558" s="42"/>
      <c r="D558" s="42"/>
      <c r="E558" s="42"/>
      <c r="F558" s="42"/>
      <c r="G558" s="42"/>
      <c r="H558" s="42"/>
      <c r="I558" s="42"/>
      <c r="J558" s="42"/>
      <c r="K558" s="43"/>
    </row>
    <row r="559" spans="1:11" ht="19.5" customHeight="1">
      <c r="A559" s="1077" t="s">
        <v>956</v>
      </c>
      <c r="B559" s="218"/>
      <c r="C559" s="211"/>
      <c r="D559" s="209"/>
      <c r="E559" s="210"/>
      <c r="F559" s="211"/>
      <c r="G559" s="209"/>
      <c r="H559" s="210"/>
      <c r="I559" s="211"/>
      <c r="J559" s="209"/>
      <c r="K559" s="210"/>
    </row>
    <row r="560" spans="1:11" ht="19.5" customHeight="1">
      <c r="A560" s="1220"/>
      <c r="B560" s="222"/>
      <c r="C560" s="244"/>
      <c r="D560" s="245"/>
      <c r="E560" s="246"/>
      <c r="F560" s="244"/>
      <c r="G560" s="245"/>
      <c r="H560" s="246"/>
      <c r="I560" s="244"/>
      <c r="J560" s="245"/>
      <c r="K560" s="246"/>
    </row>
    <row r="561" spans="1:11" ht="19.5" customHeight="1">
      <c r="A561" s="1220"/>
      <c r="B561" s="222"/>
      <c r="C561" s="244"/>
      <c r="D561" s="245"/>
      <c r="E561" s="246"/>
      <c r="F561" s="244"/>
      <c r="G561" s="245"/>
      <c r="H561" s="246"/>
      <c r="I561" s="244"/>
      <c r="J561" s="245"/>
      <c r="K561" s="246"/>
    </row>
    <row r="562" spans="1:11" ht="19.5" customHeight="1">
      <c r="A562" s="1220"/>
      <c r="B562" s="219"/>
      <c r="C562" s="214"/>
      <c r="D562" s="212"/>
      <c r="E562" s="213"/>
      <c r="F562" s="214"/>
      <c r="G562" s="212"/>
      <c r="H562" s="213"/>
      <c r="I562" s="214"/>
      <c r="J562" s="212"/>
      <c r="K562" s="213"/>
    </row>
    <row r="563" spans="1:11" ht="19.5" customHeight="1" thickBot="1">
      <c r="A563" s="1220"/>
      <c r="B563" s="220"/>
      <c r="C563" s="215"/>
      <c r="D563" s="216"/>
      <c r="E563" s="217"/>
      <c r="F563" s="214"/>
      <c r="G563" s="212"/>
      <c r="H563" s="213"/>
      <c r="I563" s="214"/>
      <c r="J563" s="212"/>
      <c r="K563" s="213"/>
    </row>
    <row r="564" spans="1:11" s="156" customFormat="1" ht="19.5" customHeight="1" thickBot="1">
      <c r="A564" s="1221"/>
      <c r="B564" s="173" t="s">
        <v>810</v>
      </c>
      <c r="C564" s="223">
        <f>SUM(C559:C563)</f>
        <v>0</v>
      </c>
      <c r="D564" s="224"/>
      <c r="E564" s="237">
        <f>SUM(E559:E563)</f>
        <v>0</v>
      </c>
      <c r="F564" s="223">
        <f>SUM(F559:F563)</f>
        <v>0</v>
      </c>
      <c r="G564" s="224"/>
      <c r="H564" s="237">
        <f>SUM(H559:H563)</f>
        <v>0</v>
      </c>
      <c r="I564" s="223">
        <f>SUM(I559:I563)</f>
        <v>0</v>
      </c>
      <c r="J564" s="224"/>
      <c r="K564" s="237">
        <f>SUM(K559:K563)</f>
        <v>0</v>
      </c>
    </row>
    <row r="565" spans="1:11" ht="9.75" customHeight="1" thickBot="1">
      <c r="A565" s="40"/>
      <c r="B565" s="41"/>
      <c r="C565" s="42"/>
      <c r="D565" s="42"/>
      <c r="E565" s="42"/>
      <c r="F565" s="42"/>
      <c r="G565" s="42"/>
      <c r="H565" s="42"/>
      <c r="I565" s="42"/>
      <c r="J565" s="42"/>
      <c r="K565" s="43"/>
    </row>
    <row r="566" spans="1:11" s="41" customFormat="1" ht="19.5" customHeight="1" thickBot="1">
      <c r="A566" s="1230" t="s">
        <v>66</v>
      </c>
      <c r="B566" s="1238"/>
      <c r="C566" s="228">
        <f>C526+C534+C542+C550+C557+C564</f>
        <v>0</v>
      </c>
      <c r="D566" s="229"/>
      <c r="E566" s="236">
        <f>E526+E534+E542+E550+E557+E564</f>
        <v>0</v>
      </c>
      <c r="F566" s="228">
        <f>F526+F534+F542+F550+F557+F564</f>
        <v>0</v>
      </c>
      <c r="G566" s="229"/>
      <c r="H566" s="236">
        <f>H526+H534+H542+H550+H557+H564</f>
        <v>0</v>
      </c>
      <c r="I566" s="228">
        <f>I526+I534+I542+I550+I557+I564</f>
        <v>0</v>
      </c>
      <c r="J566" s="229"/>
      <c r="K566" s="236">
        <f>K526+K534+K542+K550+K557+K564</f>
        <v>0</v>
      </c>
    </row>
    <row r="567" spans="1:11" ht="9.75" customHeight="1" thickBot="1">
      <c r="A567" s="40"/>
      <c r="B567" s="41"/>
      <c r="C567" s="42"/>
      <c r="D567" s="42"/>
      <c r="E567" s="42"/>
      <c r="F567" s="42"/>
      <c r="G567" s="42"/>
      <c r="H567" s="42"/>
      <c r="I567" s="42"/>
      <c r="J567" s="42"/>
      <c r="K567" s="43"/>
    </row>
    <row r="568" spans="1:11" s="41" customFormat="1" ht="19.5" customHeight="1">
      <c r="A568" s="1212" t="s">
        <v>767</v>
      </c>
      <c r="B568" s="1213"/>
      <c r="C568" s="1213"/>
      <c r="D568" s="1213"/>
      <c r="E568" s="1213"/>
      <c r="F568" s="1213"/>
      <c r="G568" s="1213"/>
      <c r="H568" s="1213"/>
      <c r="I568" s="1213"/>
      <c r="J568" s="1213"/>
      <c r="K568" s="1214"/>
    </row>
    <row r="569" spans="1:11" s="41" customFormat="1" ht="19.5" customHeight="1" thickBot="1">
      <c r="A569" s="1231" t="s">
        <v>302</v>
      </c>
      <c r="B569" s="1232"/>
      <c r="C569" s="1233"/>
      <c r="D569" s="1233"/>
      <c r="E569" s="1233"/>
      <c r="F569" s="1233"/>
      <c r="G569" s="1233"/>
      <c r="H569" s="1233"/>
      <c r="I569" s="1233"/>
      <c r="J569" s="1233"/>
      <c r="K569" s="1234"/>
    </row>
    <row r="570" spans="1:11" ht="19.5" customHeight="1">
      <c r="A570" s="1077" t="s">
        <v>310</v>
      </c>
      <c r="B570" s="222"/>
      <c r="C570" s="244"/>
      <c r="D570" s="245"/>
      <c r="E570" s="246"/>
      <c r="F570" s="244"/>
      <c r="G570" s="245"/>
      <c r="H570" s="246"/>
      <c r="I570" s="244"/>
      <c r="J570" s="245"/>
      <c r="K570" s="246"/>
    </row>
    <row r="571" spans="1:11" ht="19.5" customHeight="1">
      <c r="A571" s="1220"/>
      <c r="B571" s="222"/>
      <c r="C571" s="244"/>
      <c r="D571" s="245"/>
      <c r="E571" s="246"/>
      <c r="F571" s="244"/>
      <c r="G571" s="245"/>
      <c r="H571" s="246"/>
      <c r="I571" s="244"/>
      <c r="J571" s="245"/>
      <c r="K571" s="246"/>
    </row>
    <row r="572" spans="1:11" ht="19.5" customHeight="1">
      <c r="A572" s="1220"/>
      <c r="B572" s="222"/>
      <c r="C572" s="244"/>
      <c r="D572" s="245"/>
      <c r="E572" s="246"/>
      <c r="F572" s="244"/>
      <c r="G572" s="245"/>
      <c r="H572" s="246"/>
      <c r="I572" s="244"/>
      <c r="J572" s="245"/>
      <c r="K572" s="246"/>
    </row>
    <row r="573" spans="1:11" ht="19.5" customHeight="1">
      <c r="A573" s="1220"/>
      <c r="B573" s="222"/>
      <c r="C573" s="244"/>
      <c r="D573" s="245"/>
      <c r="E573" s="246"/>
      <c r="F573" s="244"/>
      <c r="G573" s="245"/>
      <c r="H573" s="246"/>
      <c r="I573" s="244"/>
      <c r="J573" s="245"/>
      <c r="K573" s="246"/>
    </row>
    <row r="574" spans="1:11" ht="19.5" customHeight="1" thickBot="1">
      <c r="A574" s="1220"/>
      <c r="B574" s="219"/>
      <c r="C574" s="214"/>
      <c r="D574" s="212"/>
      <c r="E574" s="213"/>
      <c r="F574" s="214"/>
      <c r="G574" s="212"/>
      <c r="H574" s="213"/>
      <c r="I574" s="214"/>
      <c r="J574" s="212"/>
      <c r="K574" s="213"/>
    </row>
    <row r="575" spans="1:11" s="156" customFormat="1" ht="19.5" customHeight="1" thickBot="1">
      <c r="A575" s="1221"/>
      <c r="B575" s="173" t="s">
        <v>810</v>
      </c>
      <c r="C575" s="223">
        <f>SUM(C570:C574)</f>
        <v>0</v>
      </c>
      <c r="D575" s="224"/>
      <c r="E575" s="237">
        <f>SUM(E570:E574)</f>
        <v>0</v>
      </c>
      <c r="F575" s="223">
        <f>SUM(F570:F574)</f>
        <v>0</v>
      </c>
      <c r="G575" s="224"/>
      <c r="H575" s="237">
        <f>SUM(H570:H574)</f>
        <v>0</v>
      </c>
      <c r="I575" s="223">
        <f>SUM(I570:I574)</f>
        <v>0</v>
      </c>
      <c r="J575" s="224"/>
      <c r="K575" s="237">
        <f>SUM(K570:K574)</f>
        <v>0</v>
      </c>
    </row>
    <row r="576" spans="1:11" s="232" customFormat="1" ht="19.5" customHeight="1" thickBot="1">
      <c r="A576" s="1222" t="s">
        <v>316</v>
      </c>
      <c r="B576" s="1223"/>
      <c r="C576" s="230">
        <f>C575</f>
        <v>0</v>
      </c>
      <c r="D576" s="231"/>
      <c r="E576" s="234">
        <f>E575</f>
        <v>0</v>
      </c>
      <c r="F576" s="230">
        <f>F575</f>
        <v>0</v>
      </c>
      <c r="G576" s="231"/>
      <c r="H576" s="234">
        <f>H575</f>
        <v>0</v>
      </c>
      <c r="I576" s="230">
        <f>I575</f>
        <v>0</v>
      </c>
      <c r="J576" s="231"/>
      <c r="K576" s="234">
        <f>K575</f>
        <v>0</v>
      </c>
    </row>
    <row r="577" spans="1:11" ht="9.75" customHeight="1" thickBot="1">
      <c r="A577" s="40"/>
      <c r="B577" s="41"/>
      <c r="C577" s="42"/>
      <c r="D577" s="42"/>
      <c r="E577" s="42"/>
      <c r="F577" s="42"/>
      <c r="G577" s="42"/>
      <c r="H577" s="42"/>
      <c r="I577" s="42"/>
      <c r="J577" s="42"/>
      <c r="K577" s="43"/>
    </row>
    <row r="578" spans="1:11" s="41" customFormat="1" ht="19.5" customHeight="1" thickBot="1">
      <c r="A578" s="1224" t="s">
        <v>320</v>
      </c>
      <c r="B578" s="1225"/>
      <c r="C578" s="1226"/>
      <c r="D578" s="1226"/>
      <c r="E578" s="1226"/>
      <c r="F578" s="1226"/>
      <c r="G578" s="1226"/>
      <c r="H578" s="1226"/>
      <c r="I578" s="1226"/>
      <c r="J578" s="1226"/>
      <c r="K578" s="1227"/>
    </row>
    <row r="579" spans="1:11" ht="19.5" customHeight="1">
      <c r="A579" s="1077" t="s">
        <v>317</v>
      </c>
      <c r="B579" s="133"/>
      <c r="C579" s="211"/>
      <c r="D579" s="209"/>
      <c r="E579" s="210"/>
      <c r="F579" s="211"/>
      <c r="G579" s="209"/>
      <c r="H579" s="210"/>
      <c r="I579" s="211"/>
      <c r="J579" s="209"/>
      <c r="K579" s="210"/>
    </row>
    <row r="580" spans="1:11" ht="19.5" customHeight="1">
      <c r="A580" s="1220"/>
      <c r="B580" s="177"/>
      <c r="C580" s="244"/>
      <c r="D580" s="245"/>
      <c r="E580" s="246"/>
      <c r="F580" s="244"/>
      <c r="G580" s="245"/>
      <c r="H580" s="246"/>
      <c r="I580" s="244"/>
      <c r="J580" s="245"/>
      <c r="K580" s="246"/>
    </row>
    <row r="581" spans="1:11" ht="19.5" customHeight="1">
      <c r="A581" s="1220"/>
      <c r="B581" s="177"/>
      <c r="C581" s="244"/>
      <c r="D581" s="245"/>
      <c r="E581" s="246"/>
      <c r="F581" s="244"/>
      <c r="G581" s="245"/>
      <c r="H581" s="246"/>
      <c r="I581" s="244"/>
      <c r="J581" s="245"/>
      <c r="K581" s="246"/>
    </row>
    <row r="582" spans="1:11" ht="19.5" customHeight="1">
      <c r="A582" s="1220"/>
      <c r="B582" s="134"/>
      <c r="C582" s="214"/>
      <c r="D582" s="212"/>
      <c r="E582" s="213"/>
      <c r="F582" s="214"/>
      <c r="G582" s="212"/>
      <c r="H582" s="213"/>
      <c r="I582" s="214"/>
      <c r="J582" s="212"/>
      <c r="K582" s="213"/>
    </row>
    <row r="583" spans="1:11" ht="19.5" customHeight="1" thickBot="1">
      <c r="A583" s="1220"/>
      <c r="B583" s="304"/>
      <c r="C583" s="305"/>
      <c r="D583" s="306"/>
      <c r="E583" s="307"/>
      <c r="F583" s="305"/>
      <c r="G583" s="306"/>
      <c r="H583" s="307"/>
      <c r="I583" s="305"/>
      <c r="J583" s="306"/>
      <c r="K583" s="307"/>
    </row>
    <row r="584" spans="1:11" s="156" customFormat="1" ht="19.5" customHeight="1" thickBot="1">
      <c r="A584" s="1221"/>
      <c r="B584" s="173" t="s">
        <v>810</v>
      </c>
      <c r="C584" s="223">
        <f>SUM(C579:C583)</f>
        <v>0</v>
      </c>
      <c r="D584" s="224"/>
      <c r="E584" s="237">
        <f>SUM(E579:E583)</f>
        <v>0</v>
      </c>
      <c r="F584" s="223">
        <f>SUM(F579:F583)</f>
        <v>0</v>
      </c>
      <c r="G584" s="224"/>
      <c r="H584" s="237">
        <f>SUM(H579:H583)</f>
        <v>0</v>
      </c>
      <c r="I584" s="223">
        <f>SUM(I579:I583)</f>
        <v>0</v>
      </c>
      <c r="J584" s="224"/>
      <c r="K584" s="237">
        <f>SUM(K579:K583)</f>
        <v>0</v>
      </c>
    </row>
    <row r="585" spans="1:11" s="232" customFormat="1" ht="19.5" customHeight="1" thickBot="1">
      <c r="A585" s="1222" t="s">
        <v>319</v>
      </c>
      <c r="B585" s="1223"/>
      <c r="C585" s="230">
        <f>C584</f>
        <v>0</v>
      </c>
      <c r="D585" s="231"/>
      <c r="E585" s="234">
        <f>E584</f>
        <v>0</v>
      </c>
      <c r="F585" s="230">
        <f>F584</f>
        <v>0</v>
      </c>
      <c r="G585" s="231"/>
      <c r="H585" s="234">
        <f>H584</f>
        <v>0</v>
      </c>
      <c r="I585" s="230">
        <f>I584</f>
        <v>0</v>
      </c>
      <c r="J585" s="231"/>
      <c r="K585" s="234">
        <f>K584</f>
        <v>0</v>
      </c>
    </row>
    <row r="586" spans="1:11" ht="9.75" customHeight="1" thickBot="1">
      <c r="A586" s="40"/>
      <c r="B586" s="41"/>
      <c r="C586" s="42"/>
      <c r="D586" s="42"/>
      <c r="E586" s="42"/>
      <c r="F586" s="42"/>
      <c r="G586" s="42"/>
      <c r="H586" s="42"/>
      <c r="I586" s="42"/>
      <c r="J586" s="42"/>
      <c r="K586" s="43"/>
    </row>
    <row r="587" spans="1:11" s="41" customFormat="1" ht="19.5" customHeight="1" thickBot="1">
      <c r="A587" s="1230" t="s">
        <v>287</v>
      </c>
      <c r="B587" s="1138"/>
      <c r="C587" s="228">
        <f>C576+C585</f>
        <v>0</v>
      </c>
      <c r="D587" s="229"/>
      <c r="E587" s="253">
        <f>E576+E585</f>
        <v>0</v>
      </c>
      <c r="F587" s="228">
        <f>F576+F585</f>
        <v>0</v>
      </c>
      <c r="G587" s="229"/>
      <c r="H587" s="253">
        <f>H576+H585</f>
        <v>0</v>
      </c>
      <c r="I587" s="228">
        <f>I576+I585</f>
        <v>0</v>
      </c>
      <c r="J587" s="229"/>
      <c r="K587" s="253">
        <f>K576+K585</f>
        <v>0</v>
      </c>
    </row>
    <row r="588" spans="1:11" ht="9.75" customHeight="1" thickBot="1">
      <c r="A588" s="40"/>
      <c r="B588" s="41"/>
      <c r="C588" s="42"/>
      <c r="D588" s="42"/>
      <c r="E588" s="42"/>
      <c r="F588" s="42"/>
      <c r="G588" s="42"/>
      <c r="H588" s="42"/>
      <c r="I588" s="42"/>
      <c r="J588" s="42"/>
      <c r="K588" s="43"/>
    </row>
    <row r="589" spans="1:11" s="41" customFormat="1" ht="19.5" customHeight="1">
      <c r="A589" s="1212" t="s">
        <v>532</v>
      </c>
      <c r="B589" s="1213"/>
      <c r="C589" s="1213"/>
      <c r="D589" s="1213"/>
      <c r="E589" s="1213"/>
      <c r="F589" s="1213"/>
      <c r="G589" s="1213"/>
      <c r="H589" s="1213"/>
      <c r="I589" s="1213"/>
      <c r="J589" s="1213"/>
      <c r="K589" s="1214"/>
    </row>
    <row r="590" spans="1:11" s="41" customFormat="1" ht="19.5" customHeight="1" thickBot="1">
      <c r="A590" s="1231" t="s">
        <v>62</v>
      </c>
      <c r="B590" s="1232"/>
      <c r="C590" s="1233"/>
      <c r="D590" s="1233"/>
      <c r="E590" s="1233"/>
      <c r="F590" s="1233"/>
      <c r="G590" s="1233"/>
      <c r="H590" s="1233"/>
      <c r="I590" s="1233"/>
      <c r="J590" s="1233"/>
      <c r="K590" s="1234"/>
    </row>
    <row r="591" spans="1:11" ht="19.5" customHeight="1">
      <c r="A591" s="1077" t="s">
        <v>964</v>
      </c>
      <c r="B591" s="218"/>
      <c r="C591" s="211"/>
      <c r="D591" s="209"/>
      <c r="E591" s="210"/>
      <c r="F591" s="211"/>
      <c r="G591" s="209"/>
      <c r="H591" s="210"/>
      <c r="I591" s="211"/>
      <c r="J591" s="209"/>
      <c r="K591" s="210"/>
    </row>
    <row r="592" spans="1:11" ht="19.5" customHeight="1">
      <c r="A592" s="1220"/>
      <c r="B592" s="222"/>
      <c r="C592" s="244"/>
      <c r="D592" s="245"/>
      <c r="E592" s="246"/>
      <c r="F592" s="244"/>
      <c r="G592" s="245"/>
      <c r="H592" s="246"/>
      <c r="I592" s="244"/>
      <c r="J592" s="245"/>
      <c r="K592" s="246"/>
    </row>
    <row r="593" spans="1:11" ht="19.5" customHeight="1">
      <c r="A593" s="1220"/>
      <c r="B593" s="222"/>
      <c r="C593" s="244"/>
      <c r="D593" s="245"/>
      <c r="E593" s="246"/>
      <c r="F593" s="244"/>
      <c r="G593" s="245"/>
      <c r="H593" s="246"/>
      <c r="I593" s="244"/>
      <c r="J593" s="245"/>
      <c r="K593" s="246"/>
    </row>
    <row r="594" spans="1:11" ht="19.5" customHeight="1" thickBot="1">
      <c r="A594" s="1220"/>
      <c r="B594" s="220"/>
      <c r="C594" s="215"/>
      <c r="D594" s="216"/>
      <c r="E594" s="217"/>
      <c r="F594" s="214"/>
      <c r="G594" s="212"/>
      <c r="H594" s="213"/>
      <c r="I594" s="214"/>
      <c r="J594" s="212"/>
      <c r="K594" s="213"/>
    </row>
    <row r="595" spans="1:11" s="156" customFormat="1" ht="19.5" customHeight="1" thickBot="1">
      <c r="A595" s="1221"/>
      <c r="B595" s="173" t="s">
        <v>810</v>
      </c>
      <c r="C595" s="223">
        <f>SUM(C591:C594)</f>
        <v>0</v>
      </c>
      <c r="D595" s="224"/>
      <c r="E595" s="237">
        <f>SUM(E591:E594)</f>
        <v>0</v>
      </c>
      <c r="F595" s="223">
        <f>SUM(F591:F594)</f>
        <v>0</v>
      </c>
      <c r="G595" s="224"/>
      <c r="H595" s="237">
        <f>SUM(H591:H594)</f>
        <v>0</v>
      </c>
      <c r="I595" s="223">
        <f>SUM(I591:I594)</f>
        <v>0</v>
      </c>
      <c r="J595" s="224"/>
      <c r="K595" s="237">
        <f>SUM(K591:K594)</f>
        <v>0</v>
      </c>
    </row>
    <row r="596" spans="1:11" ht="9.75" customHeight="1" thickBot="1">
      <c r="A596" s="40"/>
      <c r="B596" s="41"/>
      <c r="C596" s="42"/>
      <c r="D596" s="42"/>
      <c r="E596" s="42"/>
      <c r="F596" s="42"/>
      <c r="G596" s="42"/>
      <c r="H596" s="42"/>
      <c r="I596" s="42"/>
      <c r="J596" s="42"/>
      <c r="K596" s="43"/>
    </row>
    <row r="597" spans="1:11" ht="19.5" customHeight="1">
      <c r="A597" s="1077" t="s">
        <v>965</v>
      </c>
      <c r="B597" s="218"/>
      <c r="C597" s="211"/>
      <c r="D597" s="209"/>
      <c r="E597" s="210"/>
      <c r="F597" s="211"/>
      <c r="G597" s="209"/>
      <c r="H597" s="210"/>
      <c r="I597" s="211"/>
      <c r="J597" s="209"/>
      <c r="K597" s="210"/>
    </row>
    <row r="598" spans="1:11" ht="19.5" customHeight="1">
      <c r="A598" s="1220"/>
      <c r="B598" s="222"/>
      <c r="C598" s="244"/>
      <c r="D598" s="245"/>
      <c r="E598" s="246"/>
      <c r="F598" s="244"/>
      <c r="G598" s="245"/>
      <c r="H598" s="246"/>
      <c r="I598" s="244"/>
      <c r="J598" s="245"/>
      <c r="K598" s="246"/>
    </row>
    <row r="599" spans="1:11" ht="19.5" customHeight="1">
      <c r="A599" s="1220"/>
      <c r="B599" s="219"/>
      <c r="C599" s="214"/>
      <c r="D599" s="212"/>
      <c r="E599" s="213"/>
      <c r="F599" s="214"/>
      <c r="G599" s="212"/>
      <c r="H599" s="213"/>
      <c r="I599" s="214"/>
      <c r="J599" s="212"/>
      <c r="K599" s="213"/>
    </row>
    <row r="600" spans="1:11" ht="19.5" customHeight="1" thickBot="1">
      <c r="A600" s="1220"/>
      <c r="B600" s="220"/>
      <c r="C600" s="215"/>
      <c r="D600" s="216"/>
      <c r="E600" s="217"/>
      <c r="F600" s="214"/>
      <c r="G600" s="212"/>
      <c r="H600" s="213"/>
      <c r="I600" s="214"/>
      <c r="J600" s="212"/>
      <c r="K600" s="213"/>
    </row>
    <row r="601" spans="1:11" s="156" customFormat="1" ht="19.5" customHeight="1" thickBot="1">
      <c r="A601" s="1221"/>
      <c r="B601" s="173" t="s">
        <v>810</v>
      </c>
      <c r="C601" s="223">
        <f>SUM(C597:C600)</f>
        <v>0</v>
      </c>
      <c r="D601" s="224"/>
      <c r="E601" s="237">
        <f>SUM(E597:E600)</f>
        <v>0</v>
      </c>
      <c r="F601" s="223">
        <f>SUM(F597:F600)</f>
        <v>0</v>
      </c>
      <c r="G601" s="224"/>
      <c r="H601" s="237">
        <f>SUM(H597:H600)</f>
        <v>0</v>
      </c>
      <c r="I601" s="223">
        <f>SUM(I597:I600)</f>
        <v>0</v>
      </c>
      <c r="J601" s="224"/>
      <c r="K601" s="237">
        <f>SUM(K597:K600)</f>
        <v>0</v>
      </c>
    </row>
    <row r="602" spans="1:11" s="232" customFormat="1" ht="19.5" customHeight="1" thickBot="1">
      <c r="A602" s="1222" t="s">
        <v>63</v>
      </c>
      <c r="B602" s="1223"/>
      <c r="C602" s="230">
        <f>C595+C601</f>
        <v>0</v>
      </c>
      <c r="D602" s="231"/>
      <c r="E602" s="234">
        <f>E595+E601</f>
        <v>0</v>
      </c>
      <c r="F602" s="230">
        <f>F595+F601</f>
        <v>0</v>
      </c>
      <c r="G602" s="231"/>
      <c r="H602" s="234">
        <f>H595+H601</f>
        <v>0</v>
      </c>
      <c r="I602" s="230">
        <f>I595+I601</f>
        <v>0</v>
      </c>
      <c r="J602" s="231"/>
      <c r="K602" s="234">
        <f>K595+K601</f>
        <v>0</v>
      </c>
    </row>
    <row r="603" spans="1:11" ht="9.75" customHeight="1" thickBot="1">
      <c r="A603" s="40"/>
      <c r="B603" s="41"/>
      <c r="C603" s="42"/>
      <c r="D603" s="42"/>
      <c r="E603" s="42"/>
      <c r="F603" s="42"/>
      <c r="G603" s="42"/>
      <c r="H603" s="42"/>
      <c r="I603" s="42"/>
      <c r="J603" s="42"/>
      <c r="K603" s="43"/>
    </row>
    <row r="604" spans="1:11" s="41" customFormat="1" ht="19.5" customHeight="1" thickBot="1">
      <c r="A604" s="1224" t="s">
        <v>65</v>
      </c>
      <c r="B604" s="1225"/>
      <c r="C604" s="1226"/>
      <c r="D604" s="1226"/>
      <c r="E604" s="1226"/>
      <c r="F604" s="1226"/>
      <c r="G604" s="1226"/>
      <c r="H604" s="1226"/>
      <c r="I604" s="1226"/>
      <c r="J604" s="1226"/>
      <c r="K604" s="1227"/>
    </row>
    <row r="605" spans="1:11" ht="19.5" customHeight="1">
      <c r="A605" s="1077" t="s">
        <v>957</v>
      </c>
      <c r="B605" s="218"/>
      <c r="C605" s="211"/>
      <c r="D605" s="209"/>
      <c r="E605" s="210"/>
      <c r="F605" s="211"/>
      <c r="G605" s="209"/>
      <c r="H605" s="210"/>
      <c r="I605" s="211"/>
      <c r="J605" s="209"/>
      <c r="K605" s="210"/>
    </row>
    <row r="606" spans="1:11" ht="19.5" customHeight="1">
      <c r="A606" s="1220"/>
      <c r="B606" s="222"/>
      <c r="C606" s="244"/>
      <c r="D606" s="245"/>
      <c r="E606" s="246"/>
      <c r="F606" s="244"/>
      <c r="G606" s="245"/>
      <c r="H606" s="246"/>
      <c r="I606" s="244"/>
      <c r="J606" s="245"/>
      <c r="K606" s="246"/>
    </row>
    <row r="607" spans="1:11" ht="19.5" customHeight="1">
      <c r="A607" s="1220"/>
      <c r="B607" s="219"/>
      <c r="C607" s="214"/>
      <c r="D607" s="212"/>
      <c r="E607" s="213"/>
      <c r="F607" s="214"/>
      <c r="G607" s="212"/>
      <c r="H607" s="213"/>
      <c r="I607" s="214"/>
      <c r="J607" s="212"/>
      <c r="K607" s="213"/>
    </row>
    <row r="608" spans="1:11" ht="19.5" customHeight="1" thickBot="1">
      <c r="A608" s="1220"/>
      <c r="B608" s="220"/>
      <c r="C608" s="215"/>
      <c r="D608" s="216"/>
      <c r="E608" s="217"/>
      <c r="F608" s="214"/>
      <c r="G608" s="212"/>
      <c r="H608" s="213"/>
      <c r="I608" s="214"/>
      <c r="J608" s="212"/>
      <c r="K608" s="213"/>
    </row>
    <row r="609" spans="1:11" s="156" customFormat="1" ht="19.5" customHeight="1" thickBot="1">
      <c r="A609" s="1221"/>
      <c r="B609" s="173" t="s">
        <v>810</v>
      </c>
      <c r="C609" s="223">
        <f>SUM(C605:C608)</f>
        <v>0</v>
      </c>
      <c r="D609" s="224"/>
      <c r="E609" s="237">
        <f>SUM(E605:E608)</f>
        <v>0</v>
      </c>
      <c r="F609" s="223">
        <f>SUM(F605:F608)</f>
        <v>0</v>
      </c>
      <c r="G609" s="224"/>
      <c r="H609" s="237">
        <f>SUM(H605:H608)</f>
        <v>0</v>
      </c>
      <c r="I609" s="223">
        <f>SUM(I605:I608)</f>
        <v>0</v>
      </c>
      <c r="J609" s="224"/>
      <c r="K609" s="237">
        <f>SUM(K605:K608)</f>
        <v>0</v>
      </c>
    </row>
    <row r="610" spans="1:11" s="232" customFormat="1" ht="19.5" customHeight="1" thickBot="1">
      <c r="A610" s="1222" t="s">
        <v>64</v>
      </c>
      <c r="B610" s="1223"/>
      <c r="C610" s="230">
        <f>C609</f>
        <v>0</v>
      </c>
      <c r="D610" s="231"/>
      <c r="E610" s="234">
        <f>E609</f>
        <v>0</v>
      </c>
      <c r="F610" s="230">
        <f>F609</f>
        <v>0</v>
      </c>
      <c r="G610" s="231"/>
      <c r="H610" s="234">
        <f>H609</f>
        <v>0</v>
      </c>
      <c r="I610" s="230">
        <f>I609</f>
        <v>0</v>
      </c>
      <c r="J610" s="231"/>
      <c r="K610" s="234">
        <f>K609</f>
        <v>0</v>
      </c>
    </row>
    <row r="611" spans="1:11" ht="9.75" customHeight="1" thickBot="1">
      <c r="A611" s="40"/>
      <c r="B611" s="41"/>
      <c r="C611" s="42"/>
      <c r="D611" s="42"/>
      <c r="E611" s="42"/>
      <c r="F611" s="42"/>
      <c r="G611" s="42"/>
      <c r="H611" s="42"/>
      <c r="I611" s="42"/>
      <c r="J611" s="42"/>
      <c r="K611" s="43"/>
    </row>
    <row r="612" spans="1:11" s="41" customFormat="1" ht="19.5" customHeight="1" thickBot="1">
      <c r="A612" s="1230" t="s">
        <v>533</v>
      </c>
      <c r="B612" s="1138"/>
      <c r="C612" s="228">
        <f>C602+C610</f>
        <v>0</v>
      </c>
      <c r="D612" s="229"/>
      <c r="E612" s="253">
        <f>E602+E610</f>
        <v>0</v>
      </c>
      <c r="F612" s="228">
        <f>F602+F610</f>
        <v>0</v>
      </c>
      <c r="G612" s="229"/>
      <c r="H612" s="253">
        <f>H602+H610</f>
        <v>0</v>
      </c>
      <c r="I612" s="228">
        <f>I602+I610</f>
        <v>0</v>
      </c>
      <c r="J612" s="229"/>
      <c r="K612" s="253">
        <f>K602+K610</f>
        <v>0</v>
      </c>
    </row>
    <row r="613" spans="1:11" ht="9.75" customHeight="1" thickBot="1">
      <c r="A613" s="40"/>
      <c r="B613" s="41"/>
      <c r="C613" s="42"/>
      <c r="D613" s="42"/>
      <c r="E613" s="42"/>
      <c r="F613" s="42"/>
      <c r="G613" s="42"/>
      <c r="H613" s="42"/>
      <c r="I613" s="42"/>
      <c r="J613" s="42"/>
      <c r="K613" s="43"/>
    </row>
    <row r="614" spans="1:11" s="243" customFormat="1" ht="21.75" customHeight="1" thickBot="1">
      <c r="A614" s="1239" t="s">
        <v>123</v>
      </c>
      <c r="B614" s="1240"/>
      <c r="C614" s="240">
        <f>C449+C518+C566+C587+C612</f>
        <v>0</v>
      </c>
      <c r="D614" s="241"/>
      <c r="E614" s="254">
        <f>E449+E518+E566+E587+E612</f>
        <v>0</v>
      </c>
      <c r="F614" s="240">
        <f>F449+F518+F566+F587+F612</f>
        <v>0</v>
      </c>
      <c r="G614" s="241"/>
      <c r="H614" s="254">
        <f>H449+H518+H566+H587+H612</f>
        <v>0</v>
      </c>
      <c r="I614" s="240">
        <f>I449+I518+I566+I587+I612</f>
        <v>0</v>
      </c>
      <c r="J614" s="241"/>
      <c r="K614" s="254">
        <f>K449+K518+K566+K587+K612</f>
        <v>0</v>
      </c>
    </row>
  </sheetData>
  <sheetProtection/>
  <mergeCells count="194">
    <mergeCell ref="A589:K589"/>
    <mergeCell ref="A590:K590"/>
    <mergeCell ref="A612:B612"/>
    <mergeCell ref="A614:B614"/>
    <mergeCell ref="A591:A595"/>
    <mergeCell ref="A597:A601"/>
    <mergeCell ref="A602:B602"/>
    <mergeCell ref="A604:K604"/>
    <mergeCell ref="A605:A609"/>
    <mergeCell ref="A610:B610"/>
    <mergeCell ref="A585:B585"/>
    <mergeCell ref="A587:B587"/>
    <mergeCell ref="A566:B566"/>
    <mergeCell ref="A568:K568"/>
    <mergeCell ref="A516:B516"/>
    <mergeCell ref="A518:B518"/>
    <mergeCell ref="A578:K578"/>
    <mergeCell ref="A579:A584"/>
    <mergeCell ref="A576:B576"/>
    <mergeCell ref="A520:K520"/>
    <mergeCell ref="A501:A506"/>
    <mergeCell ref="A507:B507"/>
    <mergeCell ref="A509:K509"/>
    <mergeCell ref="A510:A515"/>
    <mergeCell ref="A569:K569"/>
    <mergeCell ref="A570:A575"/>
    <mergeCell ref="A536:A542"/>
    <mergeCell ref="A544:A550"/>
    <mergeCell ref="A552:A557"/>
    <mergeCell ref="A559:A564"/>
    <mergeCell ref="A521:A526"/>
    <mergeCell ref="A528:A534"/>
    <mergeCell ref="A480:B480"/>
    <mergeCell ref="A482:K482"/>
    <mergeCell ref="A483:A488"/>
    <mergeCell ref="A489:B489"/>
    <mergeCell ref="A491:K491"/>
    <mergeCell ref="A492:A497"/>
    <mergeCell ref="A498:B498"/>
    <mergeCell ref="A500:K500"/>
    <mergeCell ref="A451:K451"/>
    <mergeCell ref="A452:K452"/>
    <mergeCell ref="A453:A458"/>
    <mergeCell ref="A460:A465"/>
    <mergeCell ref="A467:A472"/>
    <mergeCell ref="A474:A479"/>
    <mergeCell ref="A420:A425"/>
    <mergeCell ref="A427:A432"/>
    <mergeCell ref="A434:A439"/>
    <mergeCell ref="A441:A446"/>
    <mergeCell ref="A447:B447"/>
    <mergeCell ref="A449:B449"/>
    <mergeCell ref="A396:K396"/>
    <mergeCell ref="A397:A402"/>
    <mergeCell ref="A404:A409"/>
    <mergeCell ref="A410:B410"/>
    <mergeCell ref="A412:K412"/>
    <mergeCell ref="A413:A418"/>
    <mergeCell ref="H357:H358"/>
    <mergeCell ref="A375:A380"/>
    <mergeCell ref="A382:A387"/>
    <mergeCell ref="A389:A393"/>
    <mergeCell ref="A394:B394"/>
    <mergeCell ref="A359:A364"/>
    <mergeCell ref="I357:J357"/>
    <mergeCell ref="K357:K358"/>
    <mergeCell ref="A365:B365"/>
    <mergeCell ref="A367:K367"/>
    <mergeCell ref="A368:A373"/>
    <mergeCell ref="A357:A358"/>
    <mergeCell ref="B357:B358"/>
    <mergeCell ref="C357:D357"/>
    <mergeCell ref="E357:E358"/>
    <mergeCell ref="F357:G357"/>
    <mergeCell ref="C351:K351"/>
    <mergeCell ref="C352:K352"/>
    <mergeCell ref="A355:K355"/>
    <mergeCell ref="A356:B356"/>
    <mergeCell ref="C356:E356"/>
    <mergeCell ref="F356:H356"/>
    <mergeCell ref="I356:K356"/>
    <mergeCell ref="A353:K353"/>
    <mergeCell ref="A354:K354"/>
    <mergeCell ref="C345:K345"/>
    <mergeCell ref="C346:K346"/>
    <mergeCell ref="C350:K350"/>
    <mergeCell ref="C347:K347"/>
    <mergeCell ref="C348:K348"/>
    <mergeCell ref="C349:K349"/>
    <mergeCell ref="A341:B341"/>
    <mergeCell ref="C341:K341"/>
    <mergeCell ref="C342:K342"/>
    <mergeCell ref="C343:K343"/>
    <mergeCell ref="C344:K344"/>
    <mergeCell ref="A342:B342"/>
    <mergeCell ref="A325:A329"/>
    <mergeCell ref="A330:B330"/>
    <mergeCell ref="H340:K340"/>
    <mergeCell ref="A332:B332"/>
    <mergeCell ref="A334:B334"/>
    <mergeCell ref="A338:K338"/>
    <mergeCell ref="A309:K309"/>
    <mergeCell ref="A310:K310"/>
    <mergeCell ref="A317:A321"/>
    <mergeCell ref="A322:B322"/>
    <mergeCell ref="A324:K324"/>
    <mergeCell ref="A311:A315"/>
    <mergeCell ref="A290:A295"/>
    <mergeCell ref="A296:B296"/>
    <mergeCell ref="A307:B307"/>
    <mergeCell ref="A298:K298"/>
    <mergeCell ref="A299:A304"/>
    <mergeCell ref="A305:B305"/>
    <mergeCell ref="A256:A262"/>
    <mergeCell ref="A264:A270"/>
    <mergeCell ref="A272:A277"/>
    <mergeCell ref="A286:B286"/>
    <mergeCell ref="A288:K288"/>
    <mergeCell ref="A289:K289"/>
    <mergeCell ref="A279:A284"/>
    <mergeCell ref="A221:A226"/>
    <mergeCell ref="A227:B227"/>
    <mergeCell ref="A229:K229"/>
    <mergeCell ref="A230:A235"/>
    <mergeCell ref="A236:B236"/>
    <mergeCell ref="A238:B238"/>
    <mergeCell ref="A240:K240"/>
    <mergeCell ref="A241:A246"/>
    <mergeCell ref="A248:A254"/>
    <mergeCell ref="A203:A208"/>
    <mergeCell ref="A209:B209"/>
    <mergeCell ref="A211:K211"/>
    <mergeCell ref="A212:A217"/>
    <mergeCell ref="A218:B218"/>
    <mergeCell ref="A220:K220"/>
    <mergeCell ref="A173:A178"/>
    <mergeCell ref="A180:A185"/>
    <mergeCell ref="A187:A192"/>
    <mergeCell ref="A194:A199"/>
    <mergeCell ref="A200:B200"/>
    <mergeCell ref="A202:K202"/>
    <mergeCell ref="A154:A159"/>
    <mergeCell ref="A161:A166"/>
    <mergeCell ref="A167:B167"/>
    <mergeCell ref="A169:B169"/>
    <mergeCell ref="A171:K171"/>
    <mergeCell ref="A172:K172"/>
    <mergeCell ref="A124:A129"/>
    <mergeCell ref="A130:B130"/>
    <mergeCell ref="A132:K132"/>
    <mergeCell ref="A133:A138"/>
    <mergeCell ref="A140:A145"/>
    <mergeCell ref="A147:A152"/>
    <mergeCell ref="A39:A44"/>
    <mergeCell ref="A46:A107"/>
    <mergeCell ref="A109:A113"/>
    <mergeCell ref="A114:B114"/>
    <mergeCell ref="A116:K116"/>
    <mergeCell ref="A117:A122"/>
    <mergeCell ref="I21:J21"/>
    <mergeCell ref="K21:K22"/>
    <mergeCell ref="A23:A28"/>
    <mergeCell ref="A29:B29"/>
    <mergeCell ref="A31:K31"/>
    <mergeCell ref="A32:A37"/>
    <mergeCell ref="A21:A22"/>
    <mergeCell ref="B21:B22"/>
    <mergeCell ref="C21:D21"/>
    <mergeCell ref="E21:E22"/>
    <mergeCell ref="F21:G21"/>
    <mergeCell ref="H21:H22"/>
    <mergeCell ref="C15:K15"/>
    <mergeCell ref="C16:K16"/>
    <mergeCell ref="A17:K17"/>
    <mergeCell ref="A18:K18"/>
    <mergeCell ref="A19:K19"/>
    <mergeCell ref="A20:B20"/>
    <mergeCell ref="C20:E20"/>
    <mergeCell ref="F20:H20"/>
    <mergeCell ref="C7:K7"/>
    <mergeCell ref="C8:K8"/>
    <mergeCell ref="I20:K20"/>
    <mergeCell ref="C9:K9"/>
    <mergeCell ref="C10:K10"/>
    <mergeCell ref="C11:K11"/>
    <mergeCell ref="C12:K12"/>
    <mergeCell ref="C13:K13"/>
    <mergeCell ref="C14:K14"/>
    <mergeCell ref="H4:K4"/>
    <mergeCell ref="A2:K2"/>
    <mergeCell ref="A5:B5"/>
    <mergeCell ref="C5:K5"/>
    <mergeCell ref="A6:B6"/>
    <mergeCell ref="C6:K6"/>
  </mergeCells>
  <printOptions horizontalCentered="1"/>
  <pageMargins left="0.15748031496062992" right="0.15748031496062992" top="0.3937007874015748" bottom="0.6692913385826772" header="0.5118110236220472" footer="0.5118110236220472"/>
  <pageSetup horizontalDpi="300" verticalDpi="300" orientation="portrait" paperSize="9" scale="60" r:id="rId1"/>
  <headerFooter alignWithMargins="0">
    <oddFooter>&amp;CSayfa &amp;P / &amp;N</oddFooter>
  </headerFooter>
</worksheet>
</file>

<file path=xl/worksheets/sheet9.xml><?xml version="1.0" encoding="utf-8"?>
<worksheet xmlns="http://schemas.openxmlformats.org/spreadsheetml/2006/main" xmlns:r="http://schemas.openxmlformats.org/officeDocument/2006/relationships">
  <sheetPr>
    <tabColor rgb="FFFFC000"/>
  </sheetPr>
  <dimension ref="A2:T1842"/>
  <sheetViews>
    <sheetView zoomScalePageLayoutView="0" workbookViewId="0" topLeftCell="A1">
      <selection activeCell="D57" sqref="D57:D58"/>
    </sheetView>
  </sheetViews>
  <sheetFormatPr defaultColWidth="9.140625" defaultRowHeight="12.75"/>
  <cols>
    <col min="1" max="1" width="23.00390625" style="151" customWidth="1"/>
    <col min="2" max="2" width="49.7109375" style="151" customWidth="1"/>
    <col min="3" max="11" width="8.7109375" style="184" customWidth="1"/>
    <col min="12" max="16384" width="9.140625" style="151" customWidth="1"/>
  </cols>
  <sheetData>
    <row r="2" spans="1:11" s="227" customFormat="1" ht="22.5" customHeight="1">
      <c r="A2" s="1132" t="s">
        <v>538</v>
      </c>
      <c r="B2" s="1132"/>
      <c r="C2" s="1132"/>
      <c r="D2" s="1132"/>
      <c r="E2" s="1132"/>
      <c r="F2" s="1132"/>
      <c r="G2" s="1132"/>
      <c r="H2" s="1132"/>
      <c r="I2" s="1132"/>
      <c r="J2" s="1132"/>
      <c r="K2" s="1132"/>
    </row>
    <row r="3" ht="12.75" customHeight="1"/>
    <row r="4" spans="8:11" ht="15" customHeight="1" thickBot="1">
      <c r="H4" s="1180" t="s">
        <v>737</v>
      </c>
      <c r="I4" s="1181"/>
      <c r="J4" s="1181"/>
      <c r="K4" s="1181"/>
    </row>
    <row r="5" spans="1:11" s="41" customFormat="1" ht="19.5" customHeight="1" thickBot="1">
      <c r="A5" s="1182" t="s">
        <v>607</v>
      </c>
      <c r="B5" s="1183"/>
      <c r="C5" s="1184" t="s">
        <v>314</v>
      </c>
      <c r="D5" s="1185"/>
      <c r="E5" s="1185"/>
      <c r="F5" s="1185"/>
      <c r="G5" s="1185"/>
      <c r="H5" s="1185"/>
      <c r="I5" s="1185"/>
      <c r="J5" s="1185"/>
      <c r="K5" s="1186"/>
    </row>
    <row r="6" spans="1:11" s="41" customFormat="1" ht="19.5" customHeight="1" thickBot="1">
      <c r="A6" s="1182" t="s">
        <v>608</v>
      </c>
      <c r="B6" s="1183"/>
      <c r="C6" s="1184" t="s">
        <v>122</v>
      </c>
      <c r="D6" s="1185"/>
      <c r="E6" s="1185"/>
      <c r="F6" s="1185"/>
      <c r="G6" s="1185"/>
      <c r="H6" s="1185"/>
      <c r="I6" s="1185"/>
      <c r="J6" s="1185"/>
      <c r="K6" s="1186"/>
    </row>
    <row r="7" spans="1:11" s="41" customFormat="1" ht="19.5" customHeight="1">
      <c r="A7" s="203" t="s">
        <v>609</v>
      </c>
      <c r="B7" s="204" t="s">
        <v>610</v>
      </c>
      <c r="C7" s="1187" t="s">
        <v>315</v>
      </c>
      <c r="D7" s="1188"/>
      <c r="E7" s="1188"/>
      <c r="F7" s="1188"/>
      <c r="G7" s="1188"/>
      <c r="H7" s="1188"/>
      <c r="I7" s="1188"/>
      <c r="J7" s="1188"/>
      <c r="K7" s="1189"/>
    </row>
    <row r="8" spans="1:11" s="41" customFormat="1" ht="19.5" customHeight="1">
      <c r="A8" s="205"/>
      <c r="B8" s="206" t="s">
        <v>611</v>
      </c>
      <c r="C8" s="1190" t="s">
        <v>31</v>
      </c>
      <c r="D8" s="1191"/>
      <c r="E8" s="1191"/>
      <c r="F8" s="1191"/>
      <c r="G8" s="1191"/>
      <c r="H8" s="1191"/>
      <c r="I8" s="1191"/>
      <c r="J8" s="1191"/>
      <c r="K8" s="1192"/>
    </row>
    <row r="9" spans="1:11" s="41" customFormat="1" ht="19.5" customHeight="1">
      <c r="A9" s="205"/>
      <c r="B9" s="206" t="s">
        <v>612</v>
      </c>
      <c r="C9" s="1196" t="s">
        <v>116</v>
      </c>
      <c r="D9" s="1197"/>
      <c r="E9" s="1197"/>
      <c r="F9" s="1197"/>
      <c r="G9" s="1197"/>
      <c r="H9" s="1197"/>
      <c r="I9" s="1197"/>
      <c r="J9" s="1197"/>
      <c r="K9" s="1198"/>
    </row>
    <row r="10" spans="1:11" s="41" customFormat="1" ht="19.5" customHeight="1">
      <c r="A10" s="205"/>
      <c r="B10" s="206" t="s">
        <v>790</v>
      </c>
      <c r="C10" s="1196" t="s">
        <v>483</v>
      </c>
      <c r="D10" s="1197"/>
      <c r="E10" s="1197"/>
      <c r="F10" s="1197"/>
      <c r="G10" s="1197"/>
      <c r="H10" s="1197"/>
      <c r="I10" s="1197"/>
      <c r="J10" s="1197"/>
      <c r="K10" s="1198"/>
    </row>
    <row r="11" spans="1:11" s="41" customFormat="1" ht="19.5" customHeight="1">
      <c r="A11" s="205"/>
      <c r="B11" s="206" t="s">
        <v>613</v>
      </c>
      <c r="C11" s="1196" t="s">
        <v>803</v>
      </c>
      <c r="D11" s="1197"/>
      <c r="E11" s="1197"/>
      <c r="F11" s="1197"/>
      <c r="G11" s="1197"/>
      <c r="H11" s="1197"/>
      <c r="I11" s="1197"/>
      <c r="J11" s="1197"/>
      <c r="K11" s="1198"/>
    </row>
    <row r="12" spans="1:11" s="41" customFormat="1" ht="19.5" customHeight="1">
      <c r="A12" s="205"/>
      <c r="B12" s="206" t="s">
        <v>816</v>
      </c>
      <c r="C12" s="1199">
        <f>C14</f>
        <v>150</v>
      </c>
      <c r="D12" s="1200"/>
      <c r="E12" s="1200"/>
      <c r="F12" s="1200"/>
      <c r="G12" s="1200"/>
      <c r="H12" s="1200"/>
      <c r="I12" s="1200"/>
      <c r="J12" s="1200"/>
      <c r="K12" s="1201"/>
    </row>
    <row r="13" spans="1:11" s="41" customFormat="1" ht="19.5" customHeight="1">
      <c r="A13" s="205"/>
      <c r="B13" s="206" t="s">
        <v>656</v>
      </c>
      <c r="C13" s="1199">
        <v>0</v>
      </c>
      <c r="D13" s="1200"/>
      <c r="E13" s="1200"/>
      <c r="F13" s="1200"/>
      <c r="G13" s="1200"/>
      <c r="H13" s="1200"/>
      <c r="I13" s="1200"/>
      <c r="J13" s="1200"/>
      <c r="K13" s="1201"/>
    </row>
    <row r="14" spans="1:11" s="41" customFormat="1" ht="19.5" customHeight="1">
      <c r="A14" s="205"/>
      <c r="B14" s="206" t="s">
        <v>801</v>
      </c>
      <c r="C14" s="1199">
        <v>150</v>
      </c>
      <c r="D14" s="1200"/>
      <c r="E14" s="1200"/>
      <c r="F14" s="1200"/>
      <c r="G14" s="1200"/>
      <c r="H14" s="1200"/>
      <c r="I14" s="1200"/>
      <c r="J14" s="1200"/>
      <c r="K14" s="1201"/>
    </row>
    <row r="15" spans="1:11" s="41" customFormat="1" ht="19.5" customHeight="1">
      <c r="A15" s="205"/>
      <c r="B15" s="206" t="s">
        <v>802</v>
      </c>
      <c r="C15" s="1199">
        <v>170</v>
      </c>
      <c r="D15" s="1200"/>
      <c r="E15" s="1200"/>
      <c r="F15" s="1200"/>
      <c r="G15" s="1200"/>
      <c r="H15" s="1200"/>
      <c r="I15" s="1200"/>
      <c r="J15" s="1200"/>
      <c r="K15" s="1201"/>
    </row>
    <row r="16" spans="1:11" s="41" customFormat="1" ht="19.5" customHeight="1" thickBot="1">
      <c r="A16" s="207"/>
      <c r="B16" s="208" t="s">
        <v>734</v>
      </c>
      <c r="C16" s="1206">
        <v>190</v>
      </c>
      <c r="D16" s="1207"/>
      <c r="E16" s="1207"/>
      <c r="F16" s="1207"/>
      <c r="G16" s="1207"/>
      <c r="H16" s="1207"/>
      <c r="I16" s="1207"/>
      <c r="J16" s="1207"/>
      <c r="K16" s="1208"/>
    </row>
    <row r="17" spans="1:11" s="41" customFormat="1" ht="30" customHeight="1" thickBot="1">
      <c r="A17" s="1209" t="s">
        <v>614</v>
      </c>
      <c r="B17" s="1210"/>
      <c r="C17" s="1210"/>
      <c r="D17" s="1210"/>
      <c r="E17" s="1210"/>
      <c r="F17" s="1210"/>
      <c r="G17" s="1210"/>
      <c r="H17" s="1210"/>
      <c r="I17" s="1210"/>
      <c r="J17" s="1210"/>
      <c r="K17" s="1211"/>
    </row>
    <row r="18" spans="1:11" s="41" customFormat="1" ht="19.5" customHeight="1">
      <c r="A18" s="1212" t="s">
        <v>767</v>
      </c>
      <c r="B18" s="1243"/>
      <c r="C18" s="1243"/>
      <c r="D18" s="1243"/>
      <c r="E18" s="1243"/>
      <c r="F18" s="1243"/>
      <c r="G18" s="1243"/>
      <c r="H18" s="1243"/>
      <c r="I18" s="1243"/>
      <c r="J18" s="1243"/>
      <c r="K18" s="1244"/>
    </row>
    <row r="19" spans="1:11" s="41" customFormat="1" ht="19.5" customHeight="1" thickBot="1">
      <c r="A19" s="1215" t="s">
        <v>302</v>
      </c>
      <c r="B19" s="1216"/>
      <c r="C19" s="1247"/>
      <c r="D19" s="1247"/>
      <c r="E19" s="1247"/>
      <c r="F19" s="1247"/>
      <c r="G19" s="1247"/>
      <c r="H19" s="1247"/>
      <c r="I19" s="1247"/>
      <c r="J19" s="1247"/>
      <c r="K19" s="1248"/>
    </row>
    <row r="20" spans="1:11" ht="30" customHeight="1" thickBot="1">
      <c r="A20" s="799" t="s">
        <v>309</v>
      </c>
      <c r="B20" s="1219"/>
      <c r="C20" s="1193" t="s">
        <v>307</v>
      </c>
      <c r="D20" s="1194"/>
      <c r="E20" s="1195"/>
      <c r="F20" s="1193" t="s">
        <v>308</v>
      </c>
      <c r="G20" s="1194"/>
      <c r="H20" s="1195"/>
      <c r="I20" s="1193" t="s">
        <v>482</v>
      </c>
      <c r="J20" s="1194"/>
      <c r="K20" s="1195"/>
    </row>
    <row r="21" spans="1:11" ht="30" customHeight="1">
      <c r="A21" s="1048" t="s">
        <v>795</v>
      </c>
      <c r="B21" s="1228" t="s">
        <v>796</v>
      </c>
      <c r="C21" s="1202" t="s">
        <v>303</v>
      </c>
      <c r="D21" s="1203"/>
      <c r="E21" s="1204" t="s">
        <v>304</v>
      </c>
      <c r="F21" s="1202" t="s">
        <v>303</v>
      </c>
      <c r="G21" s="1203"/>
      <c r="H21" s="1204" t="s">
        <v>304</v>
      </c>
      <c r="I21" s="1202" t="s">
        <v>303</v>
      </c>
      <c r="J21" s="1203"/>
      <c r="K21" s="1204" t="s">
        <v>304</v>
      </c>
    </row>
    <row r="22" spans="1:11" ht="30" customHeight="1" thickBot="1">
      <c r="A22" s="1049"/>
      <c r="B22" s="1229"/>
      <c r="C22" s="238" t="s">
        <v>305</v>
      </c>
      <c r="D22" s="239" t="s">
        <v>306</v>
      </c>
      <c r="E22" s="1205"/>
      <c r="F22" s="238" t="s">
        <v>305</v>
      </c>
      <c r="G22" s="239" t="s">
        <v>306</v>
      </c>
      <c r="H22" s="1205"/>
      <c r="I22" s="238" t="s">
        <v>305</v>
      </c>
      <c r="J22" s="239" t="s">
        <v>306</v>
      </c>
      <c r="K22" s="1205"/>
    </row>
    <row r="23" spans="1:11" s="41" customFormat="1" ht="27" customHeight="1">
      <c r="A23" s="1264" t="s">
        <v>310</v>
      </c>
      <c r="B23" s="218" t="s">
        <v>736</v>
      </c>
      <c r="C23" s="211">
        <v>1</v>
      </c>
      <c r="D23" s="209" t="s">
        <v>649</v>
      </c>
      <c r="E23" s="210">
        <v>90</v>
      </c>
      <c r="F23" s="211"/>
      <c r="G23" s="209"/>
      <c r="H23" s="210"/>
      <c r="I23" s="211"/>
      <c r="J23" s="209"/>
      <c r="K23" s="210"/>
    </row>
    <row r="24" spans="1:11" s="41" customFormat="1" ht="27" customHeight="1">
      <c r="A24" s="1265"/>
      <c r="B24" s="219" t="s">
        <v>647</v>
      </c>
      <c r="C24" s="214">
        <v>1</v>
      </c>
      <c r="D24" s="212" t="s">
        <v>649</v>
      </c>
      <c r="E24" s="213">
        <v>60</v>
      </c>
      <c r="F24" s="214"/>
      <c r="G24" s="212"/>
      <c r="H24" s="213"/>
      <c r="I24" s="214"/>
      <c r="J24" s="212"/>
      <c r="K24" s="213"/>
    </row>
    <row r="25" spans="1:11" ht="27" customHeight="1">
      <c r="A25" s="1265"/>
      <c r="B25" s="219" t="s">
        <v>648</v>
      </c>
      <c r="C25" s="214"/>
      <c r="D25" s="212"/>
      <c r="E25" s="213"/>
      <c r="F25" s="214">
        <v>2</v>
      </c>
      <c r="G25" s="212" t="s">
        <v>649</v>
      </c>
      <c r="H25" s="213">
        <v>170</v>
      </c>
      <c r="I25" s="214">
        <v>2</v>
      </c>
      <c r="J25" s="212" t="s">
        <v>649</v>
      </c>
      <c r="K25" s="213">
        <v>190</v>
      </c>
    </row>
    <row r="26" spans="1:11" ht="27" customHeight="1" thickBot="1">
      <c r="A26" s="1265"/>
      <c r="B26" s="220"/>
      <c r="C26" s="215"/>
      <c r="D26" s="216"/>
      <c r="E26" s="217"/>
      <c r="F26" s="215"/>
      <c r="G26" s="216"/>
      <c r="H26" s="217"/>
      <c r="I26" s="215"/>
      <c r="J26" s="216"/>
      <c r="K26" s="217"/>
    </row>
    <row r="27" spans="1:11" s="156" customFormat="1" ht="19.5" customHeight="1" thickBot="1">
      <c r="A27" s="1266"/>
      <c r="B27" s="173" t="s">
        <v>810</v>
      </c>
      <c r="C27" s="223">
        <f>SUM(C23:C26)</f>
        <v>2</v>
      </c>
      <c r="D27" s="224" t="s">
        <v>649</v>
      </c>
      <c r="E27" s="225">
        <f>SUM(E23:E26)</f>
        <v>150</v>
      </c>
      <c r="F27" s="223">
        <f>SUM(F23:F26)</f>
        <v>2</v>
      </c>
      <c r="G27" s="224" t="s">
        <v>649</v>
      </c>
      <c r="H27" s="225">
        <f>SUM(H23:H26)</f>
        <v>170</v>
      </c>
      <c r="I27" s="223">
        <f>SUM(I23:I26)</f>
        <v>2</v>
      </c>
      <c r="J27" s="224" t="s">
        <v>649</v>
      </c>
      <c r="K27" s="225">
        <f>SUM(K23:K26)</f>
        <v>190</v>
      </c>
    </row>
    <row r="28" spans="1:11" s="232" customFormat="1" ht="19.5" customHeight="1" thickBot="1">
      <c r="A28" s="1222" t="s">
        <v>316</v>
      </c>
      <c r="B28" s="1223"/>
      <c r="C28" s="230">
        <f>C27</f>
        <v>2</v>
      </c>
      <c r="D28" s="231" t="s">
        <v>649</v>
      </c>
      <c r="E28" s="234">
        <f>E27</f>
        <v>150</v>
      </c>
      <c r="F28" s="230">
        <f>F27</f>
        <v>2</v>
      </c>
      <c r="G28" s="231" t="s">
        <v>649</v>
      </c>
      <c r="H28" s="234">
        <f>H27</f>
        <v>170</v>
      </c>
      <c r="I28" s="230">
        <f>I27</f>
        <v>2</v>
      </c>
      <c r="J28" s="231" t="s">
        <v>649</v>
      </c>
      <c r="K28" s="234">
        <f>K27</f>
        <v>190</v>
      </c>
    </row>
    <row r="29" spans="1:11" ht="9.75" customHeight="1" thickBot="1">
      <c r="A29" s="40"/>
      <c r="B29" s="41"/>
      <c r="C29" s="42"/>
      <c r="D29" s="42"/>
      <c r="E29" s="42"/>
      <c r="F29" s="42"/>
      <c r="G29" s="42"/>
      <c r="H29" s="42"/>
      <c r="I29" s="42"/>
      <c r="J29" s="42"/>
      <c r="K29" s="43"/>
    </row>
    <row r="30" spans="1:11" s="226" customFormat="1" ht="21.75" customHeight="1" thickBot="1">
      <c r="A30" s="1230" t="s">
        <v>123</v>
      </c>
      <c r="B30" s="1238"/>
      <c r="C30" s="228">
        <f>C28</f>
        <v>2</v>
      </c>
      <c r="D30" s="229" t="s">
        <v>649</v>
      </c>
      <c r="E30" s="236">
        <f>E28</f>
        <v>150</v>
      </c>
      <c r="F30" s="228">
        <f>F28</f>
        <v>2</v>
      </c>
      <c r="G30" s="229" t="s">
        <v>649</v>
      </c>
      <c r="H30" s="236">
        <f>H28</f>
        <v>170</v>
      </c>
      <c r="I30" s="228">
        <f>I28</f>
        <v>2</v>
      </c>
      <c r="J30" s="229" t="s">
        <v>649</v>
      </c>
      <c r="K30" s="236">
        <f>K28</f>
        <v>190</v>
      </c>
    </row>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spans="1:11" s="227" customFormat="1" ht="22.5" customHeight="1">
      <c r="A84" s="1132" t="s">
        <v>538</v>
      </c>
      <c r="B84" s="1132"/>
      <c r="C84" s="1132"/>
      <c r="D84" s="1132"/>
      <c r="E84" s="1132"/>
      <c r="F84" s="1132"/>
      <c r="G84" s="1132"/>
      <c r="H84" s="1132"/>
      <c r="I84" s="1132"/>
      <c r="J84" s="1132"/>
      <c r="K84" s="1132"/>
    </row>
    <row r="86" spans="8:11" ht="15" customHeight="1" thickBot="1">
      <c r="H86" s="1180" t="s">
        <v>737</v>
      </c>
      <c r="I86" s="1181"/>
      <c r="J86" s="1181"/>
      <c r="K86" s="1181"/>
    </row>
    <row r="87" spans="1:11" s="41" customFormat="1" ht="19.5" customHeight="1" thickBot="1">
      <c r="A87" s="1182" t="s">
        <v>607</v>
      </c>
      <c r="B87" s="1183"/>
      <c r="C87" s="1184" t="s">
        <v>314</v>
      </c>
      <c r="D87" s="1185"/>
      <c r="E87" s="1185"/>
      <c r="F87" s="1185"/>
      <c r="G87" s="1185"/>
      <c r="H87" s="1185"/>
      <c r="I87" s="1185"/>
      <c r="J87" s="1185"/>
      <c r="K87" s="1186"/>
    </row>
    <row r="88" spans="1:11" s="41" customFormat="1" ht="19.5" customHeight="1" thickBot="1">
      <c r="A88" s="1182" t="s">
        <v>608</v>
      </c>
      <c r="B88" s="1183"/>
      <c r="C88" s="1184" t="s">
        <v>122</v>
      </c>
      <c r="D88" s="1185"/>
      <c r="E88" s="1185"/>
      <c r="F88" s="1185"/>
      <c r="G88" s="1185"/>
      <c r="H88" s="1185"/>
      <c r="I88" s="1185"/>
      <c r="J88" s="1185"/>
      <c r="K88" s="1186"/>
    </row>
    <row r="89" spans="1:11" s="41" customFormat="1" ht="19.5" customHeight="1">
      <c r="A89" s="203" t="s">
        <v>609</v>
      </c>
      <c r="B89" s="204" t="s">
        <v>610</v>
      </c>
      <c r="C89" s="1187" t="s">
        <v>770</v>
      </c>
      <c r="D89" s="1188"/>
      <c r="E89" s="1188"/>
      <c r="F89" s="1188"/>
      <c r="G89" s="1188"/>
      <c r="H89" s="1188"/>
      <c r="I89" s="1188"/>
      <c r="J89" s="1188"/>
      <c r="K89" s="1189"/>
    </row>
    <row r="90" spans="1:11" s="41" customFormat="1" ht="19.5" customHeight="1">
      <c r="A90" s="205"/>
      <c r="B90" s="206" t="s">
        <v>611</v>
      </c>
      <c r="C90" s="1196" t="s">
        <v>118</v>
      </c>
      <c r="D90" s="1197"/>
      <c r="E90" s="1197"/>
      <c r="F90" s="1197"/>
      <c r="G90" s="1197"/>
      <c r="H90" s="1197"/>
      <c r="I90" s="1197"/>
      <c r="J90" s="1197"/>
      <c r="K90" s="1198"/>
    </row>
    <row r="91" spans="1:11" s="41" customFormat="1" ht="19.5" customHeight="1">
      <c r="A91" s="205"/>
      <c r="B91" s="206" t="s">
        <v>612</v>
      </c>
      <c r="C91" s="1196" t="s">
        <v>116</v>
      </c>
      <c r="D91" s="1197"/>
      <c r="E91" s="1197"/>
      <c r="F91" s="1197"/>
      <c r="G91" s="1197"/>
      <c r="H91" s="1197"/>
      <c r="I91" s="1197"/>
      <c r="J91" s="1197"/>
      <c r="K91" s="1198"/>
    </row>
    <row r="92" spans="1:11" s="41" customFormat="1" ht="19.5" customHeight="1">
      <c r="A92" s="205"/>
      <c r="B92" s="206" t="s">
        <v>790</v>
      </c>
      <c r="C92" s="1196" t="s">
        <v>484</v>
      </c>
      <c r="D92" s="1197"/>
      <c r="E92" s="1197"/>
      <c r="F92" s="1197"/>
      <c r="G92" s="1197"/>
      <c r="H92" s="1197"/>
      <c r="I92" s="1197"/>
      <c r="J92" s="1197"/>
      <c r="K92" s="1198"/>
    </row>
    <row r="93" spans="1:11" s="41" customFormat="1" ht="19.5" customHeight="1">
      <c r="A93" s="205"/>
      <c r="B93" s="206" t="s">
        <v>613</v>
      </c>
      <c r="C93" s="1196" t="s">
        <v>127</v>
      </c>
      <c r="D93" s="1197"/>
      <c r="E93" s="1197"/>
      <c r="F93" s="1197"/>
      <c r="G93" s="1197"/>
      <c r="H93" s="1197"/>
      <c r="I93" s="1197"/>
      <c r="J93" s="1197"/>
      <c r="K93" s="1198"/>
    </row>
    <row r="94" spans="1:11" s="41" customFormat="1" ht="19.5" customHeight="1">
      <c r="A94" s="205"/>
      <c r="B94" s="206" t="s">
        <v>816</v>
      </c>
      <c r="C94" s="1199">
        <f>C95+C96+C97+C98</f>
        <v>165510</v>
      </c>
      <c r="D94" s="1200"/>
      <c r="E94" s="1200"/>
      <c r="F94" s="1200"/>
      <c r="G94" s="1200"/>
      <c r="H94" s="1200"/>
      <c r="I94" s="1200"/>
      <c r="J94" s="1200"/>
      <c r="K94" s="1201"/>
    </row>
    <row r="95" spans="1:11" s="41" customFormat="1" ht="19.5" customHeight="1">
      <c r="A95" s="205"/>
      <c r="B95" s="206" t="s">
        <v>656</v>
      </c>
      <c r="C95" s="1199">
        <v>93510</v>
      </c>
      <c r="D95" s="1200"/>
      <c r="E95" s="1200"/>
      <c r="F95" s="1200"/>
      <c r="G95" s="1200"/>
      <c r="H95" s="1200"/>
      <c r="I95" s="1200"/>
      <c r="J95" s="1200"/>
      <c r="K95" s="1201"/>
    </row>
    <row r="96" spans="1:11" s="41" customFormat="1" ht="19.5" customHeight="1">
      <c r="A96" s="205"/>
      <c r="B96" s="206" t="s">
        <v>801</v>
      </c>
      <c r="C96" s="1199">
        <v>22000</v>
      </c>
      <c r="D96" s="1200"/>
      <c r="E96" s="1200"/>
      <c r="F96" s="1200"/>
      <c r="G96" s="1200"/>
      <c r="H96" s="1200"/>
      <c r="I96" s="1200"/>
      <c r="J96" s="1200"/>
      <c r="K96" s="1201"/>
    </row>
    <row r="97" spans="1:11" s="41" customFormat="1" ht="19.5" customHeight="1">
      <c r="A97" s="205"/>
      <c r="B97" s="206" t="s">
        <v>802</v>
      </c>
      <c r="C97" s="1199">
        <v>24000</v>
      </c>
      <c r="D97" s="1200"/>
      <c r="E97" s="1200"/>
      <c r="F97" s="1200"/>
      <c r="G97" s="1200"/>
      <c r="H97" s="1200"/>
      <c r="I97" s="1200"/>
      <c r="J97" s="1200"/>
      <c r="K97" s="1201"/>
    </row>
    <row r="98" spans="1:11" s="41" customFormat="1" ht="19.5" customHeight="1" thickBot="1">
      <c r="A98" s="207"/>
      <c r="B98" s="208" t="s">
        <v>734</v>
      </c>
      <c r="C98" s="1206">
        <v>26000</v>
      </c>
      <c r="D98" s="1207"/>
      <c r="E98" s="1207"/>
      <c r="F98" s="1207"/>
      <c r="G98" s="1207"/>
      <c r="H98" s="1207"/>
      <c r="I98" s="1207"/>
      <c r="J98" s="1207"/>
      <c r="K98" s="1208"/>
    </row>
    <row r="99" spans="1:11" s="41" customFormat="1" ht="30" customHeight="1" thickBot="1">
      <c r="A99" s="1209" t="s">
        <v>614</v>
      </c>
      <c r="B99" s="1210"/>
      <c r="C99" s="1210"/>
      <c r="D99" s="1210"/>
      <c r="E99" s="1210"/>
      <c r="F99" s="1210"/>
      <c r="G99" s="1210"/>
      <c r="H99" s="1210"/>
      <c r="I99" s="1210"/>
      <c r="J99" s="1210"/>
      <c r="K99" s="1211"/>
    </row>
    <row r="100" spans="1:11" s="41" customFormat="1" ht="19.5" customHeight="1">
      <c r="A100" s="1212" t="s">
        <v>767</v>
      </c>
      <c r="B100" s="1243"/>
      <c r="C100" s="1243"/>
      <c r="D100" s="1243"/>
      <c r="E100" s="1243"/>
      <c r="F100" s="1243"/>
      <c r="G100" s="1243"/>
      <c r="H100" s="1243"/>
      <c r="I100" s="1243"/>
      <c r="J100" s="1243"/>
      <c r="K100" s="1244"/>
    </row>
    <row r="101" spans="1:11" s="41" customFormat="1" ht="19.5" customHeight="1" thickBot="1">
      <c r="A101" s="1215" t="s">
        <v>320</v>
      </c>
      <c r="B101" s="1216"/>
      <c r="C101" s="1247"/>
      <c r="D101" s="1247"/>
      <c r="E101" s="1247"/>
      <c r="F101" s="1247"/>
      <c r="G101" s="1247"/>
      <c r="H101" s="1247"/>
      <c r="I101" s="1247"/>
      <c r="J101" s="1247"/>
      <c r="K101" s="1248"/>
    </row>
    <row r="102" spans="1:11" ht="30" customHeight="1" thickBot="1">
      <c r="A102" s="799" t="s">
        <v>309</v>
      </c>
      <c r="B102" s="1219"/>
      <c r="C102" s="1193" t="s">
        <v>307</v>
      </c>
      <c r="D102" s="1194"/>
      <c r="E102" s="1195"/>
      <c r="F102" s="1193" t="s">
        <v>308</v>
      </c>
      <c r="G102" s="1194"/>
      <c r="H102" s="1195"/>
      <c r="I102" s="1193" t="s">
        <v>482</v>
      </c>
      <c r="J102" s="1194"/>
      <c r="K102" s="1195"/>
    </row>
    <row r="103" spans="1:11" ht="30" customHeight="1">
      <c r="A103" s="1048" t="s">
        <v>795</v>
      </c>
      <c r="B103" s="1228" t="s">
        <v>796</v>
      </c>
      <c r="C103" s="1202" t="s">
        <v>303</v>
      </c>
      <c r="D103" s="1203"/>
      <c r="E103" s="1204" t="s">
        <v>304</v>
      </c>
      <c r="F103" s="1202" t="s">
        <v>303</v>
      </c>
      <c r="G103" s="1203"/>
      <c r="H103" s="1204" t="s">
        <v>304</v>
      </c>
      <c r="I103" s="1202" t="s">
        <v>303</v>
      </c>
      <c r="J103" s="1203"/>
      <c r="K103" s="1204" t="s">
        <v>304</v>
      </c>
    </row>
    <row r="104" spans="1:11" ht="30" customHeight="1" thickBot="1">
      <c r="A104" s="1049"/>
      <c r="B104" s="1229"/>
      <c r="C104" s="238" t="s">
        <v>305</v>
      </c>
      <c r="D104" s="239" t="s">
        <v>306</v>
      </c>
      <c r="E104" s="1205"/>
      <c r="F104" s="238" t="s">
        <v>305</v>
      </c>
      <c r="G104" s="239" t="s">
        <v>306</v>
      </c>
      <c r="H104" s="1205"/>
      <c r="I104" s="238" t="s">
        <v>305</v>
      </c>
      <c r="J104" s="239" t="s">
        <v>306</v>
      </c>
      <c r="K104" s="1205"/>
    </row>
    <row r="105" spans="1:11" s="41" customFormat="1" ht="27" customHeight="1">
      <c r="A105" s="1264" t="s">
        <v>317</v>
      </c>
      <c r="B105" s="134" t="s">
        <v>423</v>
      </c>
      <c r="C105" s="211">
        <v>2250</v>
      </c>
      <c r="D105" s="209" t="s">
        <v>653</v>
      </c>
      <c r="E105" s="210">
        <v>1710</v>
      </c>
      <c r="F105" s="211"/>
      <c r="G105" s="209"/>
      <c r="H105" s="210"/>
      <c r="I105" s="211"/>
      <c r="J105" s="209"/>
      <c r="K105" s="210"/>
    </row>
    <row r="106" spans="1:11" s="41" customFormat="1" ht="27" customHeight="1">
      <c r="A106" s="1267"/>
      <c r="B106" s="222" t="s">
        <v>424</v>
      </c>
      <c r="C106" s="244">
        <v>17500</v>
      </c>
      <c r="D106" s="212" t="s">
        <v>653</v>
      </c>
      <c r="E106" s="246">
        <v>10770</v>
      </c>
      <c r="F106" s="244">
        <v>10500</v>
      </c>
      <c r="G106" s="212" t="s">
        <v>653</v>
      </c>
      <c r="H106" s="246">
        <v>6460</v>
      </c>
      <c r="I106" s="244"/>
      <c r="J106" s="245"/>
      <c r="K106" s="246"/>
    </row>
    <row r="107" spans="1:11" s="41" customFormat="1" ht="27" customHeight="1">
      <c r="A107" s="1267"/>
      <c r="B107" s="222" t="s">
        <v>377</v>
      </c>
      <c r="C107" s="244">
        <v>2250</v>
      </c>
      <c r="D107" s="212" t="s">
        <v>653</v>
      </c>
      <c r="E107" s="246">
        <v>2050</v>
      </c>
      <c r="F107" s="244"/>
      <c r="G107" s="212"/>
      <c r="H107" s="246"/>
      <c r="I107" s="244"/>
      <c r="J107" s="245"/>
      <c r="K107" s="246"/>
    </row>
    <row r="108" spans="1:11" s="41" customFormat="1" ht="27" customHeight="1">
      <c r="A108" s="1267"/>
      <c r="B108" s="222" t="s">
        <v>378</v>
      </c>
      <c r="C108" s="244">
        <v>6500</v>
      </c>
      <c r="D108" s="212" t="s">
        <v>653</v>
      </c>
      <c r="E108" s="246">
        <v>7470</v>
      </c>
      <c r="F108" s="244"/>
      <c r="G108" s="212"/>
      <c r="H108" s="246"/>
      <c r="I108" s="244"/>
      <c r="J108" s="245"/>
      <c r="K108" s="246"/>
    </row>
    <row r="109" spans="1:11" s="41" customFormat="1" ht="27" customHeight="1">
      <c r="A109" s="1267"/>
      <c r="B109" s="222" t="s">
        <v>738</v>
      </c>
      <c r="C109" s="244"/>
      <c r="D109" s="212"/>
      <c r="E109" s="246"/>
      <c r="F109" s="244">
        <v>18500</v>
      </c>
      <c r="G109" s="212" t="s">
        <v>653</v>
      </c>
      <c r="H109" s="246">
        <v>17540</v>
      </c>
      <c r="I109" s="244"/>
      <c r="J109" s="245"/>
      <c r="K109" s="246"/>
    </row>
    <row r="110" spans="1:11" s="41" customFormat="1" ht="27" customHeight="1">
      <c r="A110" s="1267"/>
      <c r="B110" s="134" t="s">
        <v>769</v>
      </c>
      <c r="C110" s="244"/>
      <c r="D110" s="212"/>
      <c r="E110" s="246"/>
      <c r="F110" s="244"/>
      <c r="G110" s="212"/>
      <c r="H110" s="246"/>
      <c r="I110" s="244">
        <v>29500</v>
      </c>
      <c r="J110" s="212" t="s">
        <v>653</v>
      </c>
      <c r="K110" s="246">
        <v>26000</v>
      </c>
    </row>
    <row r="111" spans="1:11" ht="27" customHeight="1" thickBot="1">
      <c r="A111" s="1265"/>
      <c r="B111" s="219"/>
      <c r="C111" s="214"/>
      <c r="D111" s="212"/>
      <c r="E111" s="213"/>
      <c r="F111" s="214"/>
      <c r="G111" s="212"/>
      <c r="H111" s="213"/>
      <c r="I111" s="214"/>
      <c r="J111" s="212"/>
      <c r="K111" s="213"/>
    </row>
    <row r="112" spans="1:11" s="156" customFormat="1" ht="19.5" customHeight="1" thickBot="1">
      <c r="A112" s="1266"/>
      <c r="B112" s="173" t="s">
        <v>810</v>
      </c>
      <c r="C112" s="223">
        <f>SUM(C105:C111)</f>
        <v>28500</v>
      </c>
      <c r="D112" s="224" t="s">
        <v>739</v>
      </c>
      <c r="E112" s="225">
        <f>SUM(E105:E111)</f>
        <v>22000</v>
      </c>
      <c r="F112" s="223">
        <f>SUM(F105:F111)</f>
        <v>29000</v>
      </c>
      <c r="G112" s="224" t="s">
        <v>739</v>
      </c>
      <c r="H112" s="225">
        <f>SUM(H105:H111)</f>
        <v>24000</v>
      </c>
      <c r="I112" s="223">
        <f>SUM(I105:I111)</f>
        <v>29500</v>
      </c>
      <c r="J112" s="224" t="s">
        <v>739</v>
      </c>
      <c r="K112" s="225">
        <f>SUM(K105:K111)</f>
        <v>26000</v>
      </c>
    </row>
    <row r="113" spans="1:11" ht="9.75" customHeight="1" thickBot="1">
      <c r="A113" s="40"/>
      <c r="B113" s="41"/>
      <c r="C113" s="42"/>
      <c r="D113" s="42"/>
      <c r="E113" s="42"/>
      <c r="F113" s="42"/>
      <c r="G113" s="42"/>
      <c r="H113" s="42"/>
      <c r="I113" s="42"/>
      <c r="J113" s="42"/>
      <c r="K113" s="43"/>
    </row>
    <row r="114" spans="1:11" s="232" customFormat="1" ht="19.5" customHeight="1" thickBot="1">
      <c r="A114" s="1222" t="s">
        <v>319</v>
      </c>
      <c r="B114" s="1223"/>
      <c r="C114" s="230">
        <f>C112</f>
        <v>28500</v>
      </c>
      <c r="D114" s="231" t="s">
        <v>740</v>
      </c>
      <c r="E114" s="234">
        <f>E112</f>
        <v>22000</v>
      </c>
      <c r="F114" s="230">
        <f>F112</f>
        <v>29000</v>
      </c>
      <c r="G114" s="231" t="s">
        <v>740</v>
      </c>
      <c r="H114" s="234">
        <f>H112</f>
        <v>24000</v>
      </c>
      <c r="I114" s="230">
        <f>I112</f>
        <v>29500</v>
      </c>
      <c r="J114" s="231" t="s">
        <v>740</v>
      </c>
      <c r="K114" s="234">
        <f>K112</f>
        <v>26000</v>
      </c>
    </row>
    <row r="115" spans="1:11" ht="9.75" customHeight="1" thickBot="1">
      <c r="A115" s="40"/>
      <c r="B115" s="41"/>
      <c r="C115" s="42"/>
      <c r="D115" s="42"/>
      <c r="E115" s="42"/>
      <c r="F115" s="42"/>
      <c r="G115" s="42"/>
      <c r="H115" s="42"/>
      <c r="I115" s="42"/>
      <c r="J115" s="42"/>
      <c r="K115" s="43"/>
    </row>
    <row r="116" spans="1:11" s="226" customFormat="1" ht="21.75" customHeight="1" thickBot="1">
      <c r="A116" s="1230" t="s">
        <v>123</v>
      </c>
      <c r="B116" s="1238"/>
      <c r="C116" s="228">
        <f>C114</f>
        <v>28500</v>
      </c>
      <c r="D116" s="229" t="s">
        <v>658</v>
      </c>
      <c r="E116" s="236">
        <f>E114</f>
        <v>22000</v>
      </c>
      <c r="F116" s="228">
        <f>F114</f>
        <v>29000</v>
      </c>
      <c r="G116" s="229" t="s">
        <v>658</v>
      </c>
      <c r="H116" s="236">
        <f>H114</f>
        <v>24000</v>
      </c>
      <c r="I116" s="228">
        <f>I114</f>
        <v>29500</v>
      </c>
      <c r="J116" s="229" t="s">
        <v>658</v>
      </c>
      <c r="K116" s="236">
        <f>K114</f>
        <v>26000</v>
      </c>
    </row>
    <row r="117" ht="12.75" customHeight="1"/>
    <row r="118" ht="12.75" customHeight="1"/>
    <row r="119" spans="1:12" ht="28.5" customHeight="1">
      <c r="A119" s="185" t="s">
        <v>11</v>
      </c>
      <c r="B119" s="1249" t="s">
        <v>126</v>
      </c>
      <c r="C119" s="1250"/>
      <c r="D119" s="1250"/>
      <c r="E119" s="1250"/>
      <c r="F119" s="1250"/>
      <c r="G119" s="1250"/>
      <c r="H119" s="1250"/>
      <c r="I119" s="1250"/>
      <c r="J119" s="1250"/>
      <c r="K119" s="1250"/>
      <c r="L119" s="446"/>
    </row>
    <row r="120" ht="12.75" customHeight="1"/>
    <row r="121" spans="1:12" ht="43.5" customHeight="1">
      <c r="A121" s="1256" t="s">
        <v>12</v>
      </c>
      <c r="B121" s="1249" t="s">
        <v>525</v>
      </c>
      <c r="C121" s="1250"/>
      <c r="D121" s="1250"/>
      <c r="E121" s="1250"/>
      <c r="F121" s="1250"/>
      <c r="G121" s="1250"/>
      <c r="H121" s="1250"/>
      <c r="I121" s="1250"/>
      <c r="J121" s="1250"/>
      <c r="K121" s="1250"/>
      <c r="L121" s="446"/>
    </row>
    <row r="122" ht="12.75" customHeight="1">
      <c r="A122" s="1257"/>
    </row>
    <row r="123" spans="1:12" ht="55.5" customHeight="1">
      <c r="A123" s="1257"/>
      <c r="B123" s="1249" t="s">
        <v>376</v>
      </c>
      <c r="C123" s="1250"/>
      <c r="D123" s="1250"/>
      <c r="E123" s="1250"/>
      <c r="F123" s="1250"/>
      <c r="G123" s="1250"/>
      <c r="H123" s="1250"/>
      <c r="I123" s="1250"/>
      <c r="J123" s="1250"/>
      <c r="K123" s="1250"/>
      <c r="L123" s="446"/>
    </row>
    <row r="124" ht="12.75" customHeight="1">
      <c r="A124" s="1257"/>
    </row>
    <row r="125" spans="1:12" ht="55.5" customHeight="1">
      <c r="A125" s="1257"/>
      <c r="B125" s="1249" t="s">
        <v>524</v>
      </c>
      <c r="C125" s="1250"/>
      <c r="D125" s="1250"/>
      <c r="E125" s="1250"/>
      <c r="F125" s="1250"/>
      <c r="G125" s="1250"/>
      <c r="H125" s="1250"/>
      <c r="I125" s="1250"/>
      <c r="J125" s="1250"/>
      <c r="K125" s="1250"/>
      <c r="L125" s="446"/>
    </row>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spans="1:11" s="227" customFormat="1" ht="22.5" customHeight="1">
      <c r="A152" s="1132" t="s">
        <v>538</v>
      </c>
      <c r="B152" s="1132"/>
      <c r="C152" s="1132"/>
      <c r="D152" s="1132"/>
      <c r="E152" s="1132"/>
      <c r="F152" s="1132"/>
      <c r="G152" s="1132"/>
      <c r="H152" s="1132"/>
      <c r="I152" s="1132"/>
      <c r="J152" s="1132"/>
      <c r="K152" s="1132"/>
    </row>
    <row r="154" spans="8:11" ht="15" customHeight="1" thickBot="1">
      <c r="H154" s="1180" t="s">
        <v>737</v>
      </c>
      <c r="I154" s="1181"/>
      <c r="J154" s="1181"/>
      <c r="K154" s="1181"/>
    </row>
    <row r="155" spans="1:11" s="41" customFormat="1" ht="19.5" customHeight="1" thickBot="1">
      <c r="A155" s="1182" t="s">
        <v>607</v>
      </c>
      <c r="B155" s="1183"/>
      <c r="C155" s="1184" t="s">
        <v>314</v>
      </c>
      <c r="D155" s="1185"/>
      <c r="E155" s="1185"/>
      <c r="F155" s="1185"/>
      <c r="G155" s="1185"/>
      <c r="H155" s="1185"/>
      <c r="I155" s="1185"/>
      <c r="J155" s="1185"/>
      <c r="K155" s="1186"/>
    </row>
    <row r="156" spans="1:11" s="41" customFormat="1" ht="19.5" customHeight="1" thickBot="1">
      <c r="A156" s="1182" t="s">
        <v>608</v>
      </c>
      <c r="B156" s="1183"/>
      <c r="C156" s="1184" t="s">
        <v>122</v>
      </c>
      <c r="D156" s="1185"/>
      <c r="E156" s="1185"/>
      <c r="F156" s="1185"/>
      <c r="G156" s="1185"/>
      <c r="H156" s="1185"/>
      <c r="I156" s="1185"/>
      <c r="J156" s="1185"/>
      <c r="K156" s="1186"/>
    </row>
    <row r="157" spans="1:11" s="41" customFormat="1" ht="19.5" customHeight="1">
      <c r="A157" s="203" t="s">
        <v>609</v>
      </c>
      <c r="B157" s="204" t="s">
        <v>610</v>
      </c>
      <c r="C157" s="1187" t="s">
        <v>212</v>
      </c>
      <c r="D157" s="1188"/>
      <c r="E157" s="1188"/>
      <c r="F157" s="1188"/>
      <c r="G157" s="1188"/>
      <c r="H157" s="1188"/>
      <c r="I157" s="1188"/>
      <c r="J157" s="1188"/>
      <c r="K157" s="1189"/>
    </row>
    <row r="158" spans="1:11" s="41" customFormat="1" ht="19.5" customHeight="1">
      <c r="A158" s="205"/>
      <c r="B158" s="206" t="s">
        <v>611</v>
      </c>
      <c r="C158" s="1196" t="s">
        <v>120</v>
      </c>
      <c r="D158" s="1197"/>
      <c r="E158" s="1197"/>
      <c r="F158" s="1197"/>
      <c r="G158" s="1197"/>
      <c r="H158" s="1197"/>
      <c r="I158" s="1197"/>
      <c r="J158" s="1197"/>
      <c r="K158" s="1198"/>
    </row>
    <row r="159" spans="1:11" s="41" customFormat="1" ht="19.5" customHeight="1">
      <c r="A159" s="205"/>
      <c r="B159" s="206" t="s">
        <v>612</v>
      </c>
      <c r="C159" s="1196" t="s">
        <v>116</v>
      </c>
      <c r="D159" s="1197"/>
      <c r="E159" s="1197"/>
      <c r="F159" s="1197"/>
      <c r="G159" s="1197"/>
      <c r="H159" s="1197"/>
      <c r="I159" s="1197"/>
      <c r="J159" s="1197"/>
      <c r="K159" s="1198"/>
    </row>
    <row r="160" spans="1:11" s="41" customFormat="1" ht="19.5" customHeight="1">
      <c r="A160" s="205"/>
      <c r="B160" s="206" t="s">
        <v>790</v>
      </c>
      <c r="C160" s="1196" t="s">
        <v>128</v>
      </c>
      <c r="D160" s="1197"/>
      <c r="E160" s="1197"/>
      <c r="F160" s="1197"/>
      <c r="G160" s="1197"/>
      <c r="H160" s="1197"/>
      <c r="I160" s="1197"/>
      <c r="J160" s="1197"/>
      <c r="K160" s="1198"/>
    </row>
    <row r="161" spans="1:11" s="41" customFormat="1" ht="19.5" customHeight="1">
      <c r="A161" s="205"/>
      <c r="B161" s="206" t="s">
        <v>613</v>
      </c>
      <c r="C161" s="1196" t="s">
        <v>213</v>
      </c>
      <c r="D161" s="1197"/>
      <c r="E161" s="1197"/>
      <c r="F161" s="1197"/>
      <c r="G161" s="1197"/>
      <c r="H161" s="1197"/>
      <c r="I161" s="1197"/>
      <c r="J161" s="1197"/>
      <c r="K161" s="1198"/>
    </row>
    <row r="162" spans="1:11" s="41" customFormat="1" ht="19.5" customHeight="1">
      <c r="A162" s="205"/>
      <c r="B162" s="206" t="s">
        <v>816</v>
      </c>
      <c r="C162" s="1199">
        <f>C163+C164+C165+C166</f>
        <v>16146</v>
      </c>
      <c r="D162" s="1200"/>
      <c r="E162" s="1200"/>
      <c r="F162" s="1200"/>
      <c r="G162" s="1200"/>
      <c r="H162" s="1200"/>
      <c r="I162" s="1200"/>
      <c r="J162" s="1200"/>
      <c r="K162" s="1201"/>
    </row>
    <row r="163" spans="1:11" s="41" customFormat="1" ht="19.5" customHeight="1">
      <c r="A163" s="205"/>
      <c r="B163" s="206" t="s">
        <v>656</v>
      </c>
      <c r="C163" s="1199">
        <v>9546</v>
      </c>
      <c r="D163" s="1200"/>
      <c r="E163" s="1200"/>
      <c r="F163" s="1200"/>
      <c r="G163" s="1200"/>
      <c r="H163" s="1200"/>
      <c r="I163" s="1200"/>
      <c r="J163" s="1200"/>
      <c r="K163" s="1201"/>
    </row>
    <row r="164" spans="1:11" s="41" customFormat="1" ht="19.5" customHeight="1">
      <c r="A164" s="205"/>
      <c r="B164" s="206" t="s">
        <v>801</v>
      </c>
      <c r="C164" s="1199">
        <v>2000</v>
      </c>
      <c r="D164" s="1200"/>
      <c r="E164" s="1200"/>
      <c r="F164" s="1200"/>
      <c r="G164" s="1200"/>
      <c r="H164" s="1200"/>
      <c r="I164" s="1200"/>
      <c r="J164" s="1200"/>
      <c r="K164" s="1201"/>
    </row>
    <row r="165" spans="1:11" s="41" customFormat="1" ht="19.5" customHeight="1">
      <c r="A165" s="205"/>
      <c r="B165" s="206" t="s">
        <v>802</v>
      </c>
      <c r="C165" s="1199">
        <v>2200</v>
      </c>
      <c r="D165" s="1200"/>
      <c r="E165" s="1200"/>
      <c r="F165" s="1200"/>
      <c r="G165" s="1200"/>
      <c r="H165" s="1200"/>
      <c r="I165" s="1200"/>
      <c r="J165" s="1200"/>
      <c r="K165" s="1201"/>
    </row>
    <row r="166" spans="1:11" s="41" customFormat="1" ht="19.5" customHeight="1" thickBot="1">
      <c r="A166" s="207"/>
      <c r="B166" s="208" t="s">
        <v>734</v>
      </c>
      <c r="C166" s="1206">
        <v>2400</v>
      </c>
      <c r="D166" s="1207"/>
      <c r="E166" s="1207"/>
      <c r="F166" s="1207"/>
      <c r="G166" s="1207"/>
      <c r="H166" s="1207"/>
      <c r="I166" s="1207"/>
      <c r="J166" s="1207"/>
      <c r="K166" s="1208"/>
    </row>
    <row r="167" spans="1:11" s="41" customFormat="1" ht="30" customHeight="1" thickBot="1">
      <c r="A167" s="1209" t="s">
        <v>614</v>
      </c>
      <c r="B167" s="1210"/>
      <c r="C167" s="1210"/>
      <c r="D167" s="1210"/>
      <c r="E167" s="1210"/>
      <c r="F167" s="1210"/>
      <c r="G167" s="1210"/>
      <c r="H167" s="1210"/>
      <c r="I167" s="1210"/>
      <c r="J167" s="1210"/>
      <c r="K167" s="1211"/>
    </row>
    <row r="168" spans="1:11" s="41" customFormat="1" ht="19.5" customHeight="1">
      <c r="A168" s="1212" t="s">
        <v>767</v>
      </c>
      <c r="B168" s="1243"/>
      <c r="C168" s="1243"/>
      <c r="D168" s="1243"/>
      <c r="E168" s="1243"/>
      <c r="F168" s="1243"/>
      <c r="G168" s="1243"/>
      <c r="H168" s="1243"/>
      <c r="I168" s="1243"/>
      <c r="J168" s="1243"/>
      <c r="K168" s="1244"/>
    </row>
    <row r="169" spans="1:11" s="41" customFormat="1" ht="19.5" customHeight="1" thickBot="1">
      <c r="A169" s="1215" t="s">
        <v>320</v>
      </c>
      <c r="B169" s="1216"/>
      <c r="C169" s="1247"/>
      <c r="D169" s="1247"/>
      <c r="E169" s="1247"/>
      <c r="F169" s="1247"/>
      <c r="G169" s="1247"/>
      <c r="H169" s="1247"/>
      <c r="I169" s="1247"/>
      <c r="J169" s="1247"/>
      <c r="K169" s="1248"/>
    </row>
    <row r="170" spans="1:11" ht="30" customHeight="1" thickBot="1">
      <c r="A170" s="799" t="s">
        <v>309</v>
      </c>
      <c r="B170" s="1219"/>
      <c r="C170" s="1193" t="s">
        <v>307</v>
      </c>
      <c r="D170" s="1194"/>
      <c r="E170" s="1195"/>
      <c r="F170" s="1193" t="s">
        <v>308</v>
      </c>
      <c r="G170" s="1194"/>
      <c r="H170" s="1195"/>
      <c r="I170" s="1193" t="s">
        <v>482</v>
      </c>
      <c r="J170" s="1194"/>
      <c r="K170" s="1195"/>
    </row>
    <row r="171" spans="1:11" ht="30" customHeight="1">
      <c r="A171" s="1048" t="s">
        <v>795</v>
      </c>
      <c r="B171" s="1228" t="s">
        <v>796</v>
      </c>
      <c r="C171" s="1202" t="s">
        <v>303</v>
      </c>
      <c r="D171" s="1203"/>
      <c r="E171" s="1204" t="s">
        <v>304</v>
      </c>
      <c r="F171" s="1202" t="s">
        <v>303</v>
      </c>
      <c r="G171" s="1203"/>
      <c r="H171" s="1204" t="s">
        <v>304</v>
      </c>
      <c r="I171" s="1202" t="s">
        <v>303</v>
      </c>
      <c r="J171" s="1203"/>
      <c r="K171" s="1204" t="s">
        <v>304</v>
      </c>
    </row>
    <row r="172" spans="1:11" ht="30" customHeight="1" thickBot="1">
      <c r="A172" s="1049"/>
      <c r="B172" s="1229"/>
      <c r="C172" s="238" t="s">
        <v>305</v>
      </c>
      <c r="D172" s="239" t="s">
        <v>306</v>
      </c>
      <c r="E172" s="1205"/>
      <c r="F172" s="238" t="s">
        <v>305</v>
      </c>
      <c r="G172" s="239" t="s">
        <v>306</v>
      </c>
      <c r="H172" s="1205"/>
      <c r="I172" s="238" t="s">
        <v>305</v>
      </c>
      <c r="J172" s="239" t="s">
        <v>306</v>
      </c>
      <c r="K172" s="1205"/>
    </row>
    <row r="173" spans="1:11" s="41" customFormat="1" ht="19.5" customHeight="1">
      <c r="A173" s="1264" t="s">
        <v>321</v>
      </c>
      <c r="B173" s="218" t="s">
        <v>652</v>
      </c>
      <c r="C173" s="211"/>
      <c r="D173" s="209"/>
      <c r="E173" s="210"/>
      <c r="F173" s="211">
        <v>2000</v>
      </c>
      <c r="G173" s="209" t="s">
        <v>131</v>
      </c>
      <c r="H173" s="210">
        <v>1200</v>
      </c>
      <c r="I173" s="211">
        <v>3500</v>
      </c>
      <c r="J173" s="209" t="s">
        <v>131</v>
      </c>
      <c r="K173" s="210">
        <v>2000</v>
      </c>
    </row>
    <row r="174" spans="1:11" s="41" customFormat="1" ht="19.5" customHeight="1" thickBot="1">
      <c r="A174" s="1265"/>
      <c r="B174" s="219"/>
      <c r="C174" s="214"/>
      <c r="D174" s="212"/>
      <c r="E174" s="213"/>
      <c r="F174" s="214"/>
      <c r="G174" s="212"/>
      <c r="H174" s="213"/>
      <c r="I174" s="214"/>
      <c r="J174" s="212"/>
      <c r="K174" s="213"/>
    </row>
    <row r="175" spans="1:11" s="156" customFormat="1" ht="19.5" customHeight="1" thickBot="1">
      <c r="A175" s="1266"/>
      <c r="B175" s="173" t="s">
        <v>810</v>
      </c>
      <c r="C175" s="223">
        <f>SUM(C173:C174)</f>
        <v>0</v>
      </c>
      <c r="D175" s="224"/>
      <c r="E175" s="225">
        <f>SUM(E173:E174)</f>
        <v>0</v>
      </c>
      <c r="F175" s="223">
        <f>SUM(F173:F174)</f>
        <v>2000</v>
      </c>
      <c r="G175" s="224"/>
      <c r="H175" s="225">
        <f>SUM(H173:H174)</f>
        <v>1200</v>
      </c>
      <c r="I175" s="223">
        <f>SUM(I173:I174)</f>
        <v>3500</v>
      </c>
      <c r="J175" s="224"/>
      <c r="K175" s="225">
        <f>SUM(K173:K174)</f>
        <v>2000</v>
      </c>
    </row>
    <row r="176" spans="1:11" s="41" customFormat="1" ht="27" customHeight="1">
      <c r="A176" s="1264" t="s">
        <v>322</v>
      </c>
      <c r="B176" s="133" t="s">
        <v>132</v>
      </c>
      <c r="C176" s="211"/>
      <c r="D176" s="209"/>
      <c r="E176" s="210"/>
      <c r="F176" s="211">
        <v>1000</v>
      </c>
      <c r="G176" s="209" t="s">
        <v>131</v>
      </c>
      <c r="H176" s="210">
        <v>700</v>
      </c>
      <c r="I176" s="211"/>
      <c r="J176" s="209"/>
      <c r="K176" s="210"/>
    </row>
    <row r="177" spans="1:11" s="41" customFormat="1" ht="27" customHeight="1" thickBot="1">
      <c r="A177" s="1267"/>
      <c r="B177" s="222"/>
      <c r="C177" s="305"/>
      <c r="D177" s="306"/>
      <c r="E177" s="311"/>
      <c r="F177" s="305"/>
      <c r="G177" s="306"/>
      <c r="H177" s="311"/>
      <c r="I177" s="305"/>
      <c r="J177" s="306"/>
      <c r="K177" s="311"/>
    </row>
    <row r="178" spans="1:11" s="156" customFormat="1" ht="19.5" customHeight="1" thickBot="1">
      <c r="A178" s="1266"/>
      <c r="B178" s="173" t="s">
        <v>810</v>
      </c>
      <c r="C178" s="223">
        <f>SUM(C176:C177)</f>
        <v>0</v>
      </c>
      <c r="D178" s="224"/>
      <c r="E178" s="225">
        <f>SUM(E176:E177)</f>
        <v>0</v>
      </c>
      <c r="F178" s="223">
        <f>SUM(F176:F177)</f>
        <v>1000</v>
      </c>
      <c r="G178" s="224"/>
      <c r="H178" s="225">
        <f>SUM(H176:H177)</f>
        <v>700</v>
      </c>
      <c r="I178" s="223">
        <f>SUM(I176:I177)</f>
        <v>0</v>
      </c>
      <c r="J178" s="224"/>
      <c r="K178" s="225">
        <f>SUM(K176:K177)</f>
        <v>0</v>
      </c>
    </row>
    <row r="179" spans="1:11" ht="9.75" customHeight="1" thickBot="1">
      <c r="A179" s="40"/>
      <c r="B179" s="41"/>
      <c r="C179" s="42"/>
      <c r="D179" s="42"/>
      <c r="E179" s="42"/>
      <c r="F179" s="42"/>
      <c r="G179" s="42"/>
      <c r="H179" s="42"/>
      <c r="I179" s="42"/>
      <c r="J179" s="42"/>
      <c r="K179" s="43"/>
    </row>
    <row r="180" spans="1:11" s="41" customFormat="1" ht="27" customHeight="1">
      <c r="A180" s="1264" t="s">
        <v>323</v>
      </c>
      <c r="B180" s="133" t="s">
        <v>650</v>
      </c>
      <c r="C180" s="211">
        <v>1000</v>
      </c>
      <c r="D180" s="209" t="s">
        <v>131</v>
      </c>
      <c r="E180" s="210">
        <v>2000</v>
      </c>
      <c r="F180" s="211"/>
      <c r="G180" s="209"/>
      <c r="H180" s="210"/>
      <c r="I180" s="211"/>
      <c r="J180" s="209"/>
      <c r="K180" s="210"/>
    </row>
    <row r="181" spans="1:11" s="41" customFormat="1" ht="27" customHeight="1">
      <c r="A181" s="1265"/>
      <c r="B181" s="222" t="s">
        <v>651</v>
      </c>
      <c r="C181" s="214"/>
      <c r="D181" s="212"/>
      <c r="E181" s="213"/>
      <c r="F181" s="244">
        <v>2000</v>
      </c>
      <c r="G181" s="245" t="s">
        <v>131</v>
      </c>
      <c r="H181" s="246">
        <v>300</v>
      </c>
      <c r="I181" s="214">
        <v>2000</v>
      </c>
      <c r="J181" s="245" t="s">
        <v>131</v>
      </c>
      <c r="K181" s="213">
        <v>400</v>
      </c>
    </row>
    <row r="182" spans="1:11" s="41" customFormat="1" ht="27" customHeight="1" thickBot="1">
      <c r="A182" s="1265"/>
      <c r="B182" s="222"/>
      <c r="C182" s="215"/>
      <c r="D182" s="216"/>
      <c r="E182" s="217"/>
      <c r="F182" s="305"/>
      <c r="G182" s="306"/>
      <c r="H182" s="311"/>
      <c r="I182" s="215"/>
      <c r="J182" s="216"/>
      <c r="K182" s="217"/>
    </row>
    <row r="183" spans="1:11" s="156" customFormat="1" ht="19.5" customHeight="1" thickBot="1">
      <c r="A183" s="1266"/>
      <c r="B183" s="173" t="s">
        <v>810</v>
      </c>
      <c r="C183" s="223">
        <f>SUM(C180:C182)</f>
        <v>1000</v>
      </c>
      <c r="D183" s="224" t="s">
        <v>131</v>
      </c>
      <c r="E183" s="225">
        <f>SUM(E180:E182)</f>
        <v>2000</v>
      </c>
      <c r="F183" s="223">
        <f>SUM(F180:F182)</f>
        <v>2000</v>
      </c>
      <c r="G183" s="224" t="s">
        <v>131</v>
      </c>
      <c r="H183" s="225">
        <f>SUM(H180:H182)</f>
        <v>300</v>
      </c>
      <c r="I183" s="223">
        <f>SUM(I180:I182)</f>
        <v>2000</v>
      </c>
      <c r="J183" s="224" t="s">
        <v>131</v>
      </c>
      <c r="K183" s="225">
        <f>SUM(K180:K182)</f>
        <v>400</v>
      </c>
    </row>
    <row r="184" spans="1:11" s="232" customFormat="1" ht="19.5" customHeight="1" thickBot="1">
      <c r="A184" s="1222" t="s">
        <v>319</v>
      </c>
      <c r="B184" s="1223"/>
      <c r="C184" s="230">
        <f>C175+C178+C183</f>
        <v>1000</v>
      </c>
      <c r="D184" s="231" t="s">
        <v>131</v>
      </c>
      <c r="E184" s="234">
        <f>E175+E178+E183</f>
        <v>2000</v>
      </c>
      <c r="F184" s="230">
        <f>F175+F178+F183</f>
        <v>5000</v>
      </c>
      <c r="G184" s="231" t="s">
        <v>131</v>
      </c>
      <c r="H184" s="234">
        <f>H175+H178+H183</f>
        <v>2200</v>
      </c>
      <c r="I184" s="230">
        <f>I175+I178+I183</f>
        <v>5500</v>
      </c>
      <c r="J184" s="231" t="s">
        <v>131</v>
      </c>
      <c r="K184" s="234">
        <f>K175+K178+K183</f>
        <v>2400</v>
      </c>
    </row>
    <row r="185" spans="1:11" ht="9.75" customHeight="1" thickBot="1">
      <c r="A185" s="40"/>
      <c r="B185" s="41"/>
      <c r="C185" s="42"/>
      <c r="D185" s="42"/>
      <c r="E185" s="42"/>
      <c r="F185" s="42"/>
      <c r="G185" s="42"/>
      <c r="H185" s="42"/>
      <c r="I185" s="42"/>
      <c r="J185" s="42"/>
      <c r="K185" s="43"/>
    </row>
    <row r="186" spans="1:11" s="226" customFormat="1" ht="21.75" customHeight="1" thickBot="1">
      <c r="A186" s="1230" t="s">
        <v>123</v>
      </c>
      <c r="B186" s="1238"/>
      <c r="C186" s="228">
        <f>C184</f>
        <v>1000</v>
      </c>
      <c r="D186" s="229" t="s">
        <v>131</v>
      </c>
      <c r="E186" s="236">
        <f>E184</f>
        <v>2000</v>
      </c>
      <c r="F186" s="228">
        <f>F184</f>
        <v>5000</v>
      </c>
      <c r="G186" s="229" t="s">
        <v>131</v>
      </c>
      <c r="H186" s="236">
        <f>H184</f>
        <v>2200</v>
      </c>
      <c r="I186" s="228">
        <f>I184</f>
        <v>5500</v>
      </c>
      <c r="J186" s="229" t="s">
        <v>131</v>
      </c>
      <c r="K186" s="236">
        <f>K184</f>
        <v>2400</v>
      </c>
    </row>
    <row r="187" ht="12.75" customHeight="1"/>
    <row r="188" spans="1:12" ht="28.5" customHeight="1">
      <c r="A188" s="185" t="s">
        <v>11</v>
      </c>
      <c r="B188" s="1249" t="s">
        <v>419</v>
      </c>
      <c r="C188" s="1250"/>
      <c r="D188" s="1250"/>
      <c r="E188" s="1250"/>
      <c r="F188" s="1250"/>
      <c r="G188" s="1250"/>
      <c r="H188" s="1250"/>
      <c r="I188" s="1250"/>
      <c r="J188" s="1250"/>
      <c r="K188" s="1250"/>
      <c r="L188" s="446"/>
    </row>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spans="1:11" s="227" customFormat="1" ht="22.5" customHeight="1">
      <c r="A230" s="1132" t="s">
        <v>538</v>
      </c>
      <c r="B230" s="1132"/>
      <c r="C230" s="1132"/>
      <c r="D230" s="1132"/>
      <c r="E230" s="1132"/>
      <c r="F230" s="1132"/>
      <c r="G230" s="1132"/>
      <c r="H230" s="1132"/>
      <c r="I230" s="1132"/>
      <c r="J230" s="1132"/>
      <c r="K230" s="1132"/>
    </row>
    <row r="232" spans="8:11" ht="15" customHeight="1" thickBot="1">
      <c r="H232" s="1180" t="s">
        <v>737</v>
      </c>
      <c r="I232" s="1181"/>
      <c r="J232" s="1181"/>
      <c r="K232" s="1181"/>
    </row>
    <row r="233" spans="1:11" s="41" customFormat="1" ht="19.5" customHeight="1" thickBot="1">
      <c r="A233" s="1182" t="s">
        <v>607</v>
      </c>
      <c r="B233" s="1183"/>
      <c r="C233" s="1184" t="s">
        <v>314</v>
      </c>
      <c r="D233" s="1185"/>
      <c r="E233" s="1185"/>
      <c r="F233" s="1185"/>
      <c r="G233" s="1185"/>
      <c r="H233" s="1185"/>
      <c r="I233" s="1185"/>
      <c r="J233" s="1185"/>
      <c r="K233" s="1186"/>
    </row>
    <row r="234" spans="1:11" s="41" customFormat="1" ht="19.5" customHeight="1" thickBot="1">
      <c r="A234" s="1182" t="s">
        <v>608</v>
      </c>
      <c r="B234" s="1183"/>
      <c r="C234" s="1184" t="s">
        <v>122</v>
      </c>
      <c r="D234" s="1185"/>
      <c r="E234" s="1185"/>
      <c r="F234" s="1185"/>
      <c r="G234" s="1185"/>
      <c r="H234" s="1185"/>
      <c r="I234" s="1185"/>
      <c r="J234" s="1185"/>
      <c r="K234" s="1186"/>
    </row>
    <row r="235" spans="1:11" s="41" customFormat="1" ht="19.5" customHeight="1">
      <c r="A235" s="203" t="s">
        <v>609</v>
      </c>
      <c r="B235" s="204" t="s">
        <v>610</v>
      </c>
      <c r="C235" s="1187" t="s">
        <v>416</v>
      </c>
      <c r="D235" s="1188"/>
      <c r="E235" s="1188"/>
      <c r="F235" s="1188"/>
      <c r="G235" s="1188"/>
      <c r="H235" s="1188"/>
      <c r="I235" s="1188"/>
      <c r="J235" s="1188"/>
      <c r="K235" s="1189"/>
    </row>
    <row r="236" spans="1:11" s="41" customFormat="1" ht="19.5" customHeight="1">
      <c r="A236" s="205"/>
      <c r="B236" s="206" t="s">
        <v>611</v>
      </c>
      <c r="C236" s="1196" t="s">
        <v>52</v>
      </c>
      <c r="D236" s="1197"/>
      <c r="E236" s="1197"/>
      <c r="F236" s="1197"/>
      <c r="G236" s="1197"/>
      <c r="H236" s="1197"/>
      <c r="I236" s="1197"/>
      <c r="J236" s="1197"/>
      <c r="K236" s="1198"/>
    </row>
    <row r="237" spans="1:11" s="41" customFormat="1" ht="19.5" customHeight="1">
      <c r="A237" s="205"/>
      <c r="B237" s="206" t="s">
        <v>612</v>
      </c>
      <c r="C237" s="1196" t="s">
        <v>116</v>
      </c>
      <c r="D237" s="1197"/>
      <c r="E237" s="1197"/>
      <c r="F237" s="1197"/>
      <c r="G237" s="1197"/>
      <c r="H237" s="1197"/>
      <c r="I237" s="1197"/>
      <c r="J237" s="1197"/>
      <c r="K237" s="1198"/>
    </row>
    <row r="238" spans="1:11" s="41" customFormat="1" ht="19.5" customHeight="1">
      <c r="A238" s="205"/>
      <c r="B238" s="206" t="s">
        <v>790</v>
      </c>
      <c r="C238" s="1196" t="s">
        <v>214</v>
      </c>
      <c r="D238" s="1197"/>
      <c r="E238" s="1197"/>
      <c r="F238" s="1197"/>
      <c r="G238" s="1197"/>
      <c r="H238" s="1197"/>
      <c r="I238" s="1197"/>
      <c r="J238" s="1197"/>
      <c r="K238" s="1198"/>
    </row>
    <row r="239" spans="1:11" s="41" customFormat="1" ht="19.5" customHeight="1">
      <c r="A239" s="205"/>
      <c r="B239" s="206" t="s">
        <v>613</v>
      </c>
      <c r="C239" s="1196" t="s">
        <v>735</v>
      </c>
      <c r="D239" s="1197"/>
      <c r="E239" s="1197"/>
      <c r="F239" s="1197"/>
      <c r="G239" s="1197"/>
      <c r="H239" s="1197"/>
      <c r="I239" s="1197"/>
      <c r="J239" s="1197"/>
      <c r="K239" s="1198"/>
    </row>
    <row r="240" spans="1:11" s="41" customFormat="1" ht="19.5" customHeight="1">
      <c r="A240" s="205"/>
      <c r="B240" s="206" t="s">
        <v>816</v>
      </c>
      <c r="C240" s="1199">
        <f>C241+C242+C243+C244</f>
        <v>10404</v>
      </c>
      <c r="D240" s="1200"/>
      <c r="E240" s="1200"/>
      <c r="F240" s="1200"/>
      <c r="G240" s="1200"/>
      <c r="H240" s="1200"/>
      <c r="I240" s="1200"/>
      <c r="J240" s="1200"/>
      <c r="K240" s="1201"/>
    </row>
    <row r="241" spans="1:11" s="41" customFormat="1" ht="19.5" customHeight="1">
      <c r="A241" s="205"/>
      <c r="B241" s="206" t="s">
        <v>656</v>
      </c>
      <c r="C241" s="1199">
        <v>6104</v>
      </c>
      <c r="D241" s="1200"/>
      <c r="E241" s="1200"/>
      <c r="F241" s="1200"/>
      <c r="G241" s="1200"/>
      <c r="H241" s="1200"/>
      <c r="I241" s="1200"/>
      <c r="J241" s="1200"/>
      <c r="K241" s="1201"/>
    </row>
    <row r="242" spans="1:11" s="41" customFormat="1" ht="19.5" customHeight="1">
      <c r="A242" s="205"/>
      <c r="B242" s="206" t="s">
        <v>801</v>
      </c>
      <c r="C242" s="1199">
        <v>1300</v>
      </c>
      <c r="D242" s="1200"/>
      <c r="E242" s="1200"/>
      <c r="F242" s="1200"/>
      <c r="G242" s="1200"/>
      <c r="H242" s="1200"/>
      <c r="I242" s="1200"/>
      <c r="J242" s="1200"/>
      <c r="K242" s="1201"/>
    </row>
    <row r="243" spans="1:11" s="41" customFormat="1" ht="19.5" customHeight="1">
      <c r="A243" s="205"/>
      <c r="B243" s="206" t="s">
        <v>802</v>
      </c>
      <c r="C243" s="1199">
        <v>1400</v>
      </c>
      <c r="D243" s="1200"/>
      <c r="E243" s="1200"/>
      <c r="F243" s="1200"/>
      <c r="G243" s="1200"/>
      <c r="H243" s="1200"/>
      <c r="I243" s="1200"/>
      <c r="J243" s="1200"/>
      <c r="K243" s="1201"/>
    </row>
    <row r="244" spans="1:11" s="41" customFormat="1" ht="19.5" customHeight="1" thickBot="1">
      <c r="A244" s="207"/>
      <c r="B244" s="208" t="s">
        <v>734</v>
      </c>
      <c r="C244" s="1206">
        <v>1600</v>
      </c>
      <c r="D244" s="1207"/>
      <c r="E244" s="1207"/>
      <c r="F244" s="1207"/>
      <c r="G244" s="1207"/>
      <c r="H244" s="1207"/>
      <c r="I244" s="1207"/>
      <c r="J244" s="1207"/>
      <c r="K244" s="1208"/>
    </row>
    <row r="245" spans="1:11" s="41" customFormat="1" ht="30" customHeight="1" thickBot="1">
      <c r="A245" s="1209" t="s">
        <v>614</v>
      </c>
      <c r="B245" s="1210"/>
      <c r="C245" s="1210"/>
      <c r="D245" s="1210"/>
      <c r="E245" s="1210"/>
      <c r="F245" s="1210"/>
      <c r="G245" s="1210"/>
      <c r="H245" s="1210"/>
      <c r="I245" s="1210"/>
      <c r="J245" s="1210"/>
      <c r="K245" s="1211"/>
    </row>
    <row r="246" spans="1:11" s="41" customFormat="1" ht="19.5" customHeight="1">
      <c r="A246" s="1212" t="s">
        <v>615</v>
      </c>
      <c r="B246" s="1243"/>
      <c r="C246" s="1243"/>
      <c r="D246" s="1243"/>
      <c r="E246" s="1243"/>
      <c r="F246" s="1243"/>
      <c r="G246" s="1243"/>
      <c r="H246" s="1243"/>
      <c r="I246" s="1243"/>
      <c r="J246" s="1243"/>
      <c r="K246" s="1244"/>
    </row>
    <row r="247" spans="1:11" s="41" customFormat="1" ht="19.5" customHeight="1" thickBot="1">
      <c r="A247" s="1215" t="s">
        <v>356</v>
      </c>
      <c r="B247" s="1216"/>
      <c r="C247" s="1247"/>
      <c r="D247" s="1247"/>
      <c r="E247" s="1247"/>
      <c r="F247" s="1247"/>
      <c r="G247" s="1247"/>
      <c r="H247" s="1247"/>
      <c r="I247" s="1247"/>
      <c r="J247" s="1247"/>
      <c r="K247" s="1248"/>
    </row>
    <row r="248" spans="1:11" ht="30" customHeight="1" thickBot="1">
      <c r="A248" s="799" t="s">
        <v>309</v>
      </c>
      <c r="B248" s="1219"/>
      <c r="C248" s="1193" t="s">
        <v>307</v>
      </c>
      <c r="D248" s="1194"/>
      <c r="E248" s="1195"/>
      <c r="F248" s="1193" t="s">
        <v>308</v>
      </c>
      <c r="G248" s="1194"/>
      <c r="H248" s="1195"/>
      <c r="I248" s="1193" t="s">
        <v>482</v>
      </c>
      <c r="J248" s="1194"/>
      <c r="K248" s="1195"/>
    </row>
    <row r="249" spans="1:11" ht="30" customHeight="1">
      <c r="A249" s="1048" t="s">
        <v>795</v>
      </c>
      <c r="B249" s="1228" t="s">
        <v>796</v>
      </c>
      <c r="C249" s="1202" t="s">
        <v>303</v>
      </c>
      <c r="D249" s="1203"/>
      <c r="E249" s="1204" t="s">
        <v>304</v>
      </c>
      <c r="F249" s="1202" t="s">
        <v>303</v>
      </c>
      <c r="G249" s="1203"/>
      <c r="H249" s="1204" t="s">
        <v>304</v>
      </c>
      <c r="I249" s="1202" t="s">
        <v>303</v>
      </c>
      <c r="J249" s="1203"/>
      <c r="K249" s="1204" t="s">
        <v>304</v>
      </c>
    </row>
    <row r="250" spans="1:11" ht="30" customHeight="1" thickBot="1">
      <c r="A250" s="1049"/>
      <c r="B250" s="1229"/>
      <c r="C250" s="238" t="s">
        <v>305</v>
      </c>
      <c r="D250" s="239" t="s">
        <v>306</v>
      </c>
      <c r="E250" s="1205"/>
      <c r="F250" s="238" t="s">
        <v>305</v>
      </c>
      <c r="G250" s="239" t="s">
        <v>306</v>
      </c>
      <c r="H250" s="1205"/>
      <c r="I250" s="238" t="s">
        <v>305</v>
      </c>
      <c r="J250" s="239" t="s">
        <v>306</v>
      </c>
      <c r="K250" s="1205"/>
    </row>
    <row r="251" spans="1:11" s="41" customFormat="1" ht="27" customHeight="1">
      <c r="A251" s="1264" t="s">
        <v>357</v>
      </c>
      <c r="B251" s="133" t="s">
        <v>215</v>
      </c>
      <c r="C251" s="211">
        <v>10000</v>
      </c>
      <c r="D251" s="209" t="s">
        <v>653</v>
      </c>
      <c r="E251" s="210">
        <v>900</v>
      </c>
      <c r="F251" s="211"/>
      <c r="G251" s="209"/>
      <c r="H251" s="210"/>
      <c r="I251" s="211"/>
      <c r="J251" s="209"/>
      <c r="K251" s="210"/>
    </row>
    <row r="252" spans="1:11" s="41" customFormat="1" ht="27" customHeight="1">
      <c r="A252" s="1267"/>
      <c r="B252" s="134" t="s">
        <v>654</v>
      </c>
      <c r="C252" s="215">
        <v>1</v>
      </c>
      <c r="D252" s="212" t="s">
        <v>852</v>
      </c>
      <c r="E252" s="217">
        <v>100</v>
      </c>
      <c r="F252" s="215"/>
      <c r="G252" s="216"/>
      <c r="H252" s="217"/>
      <c r="I252" s="215"/>
      <c r="J252" s="216"/>
      <c r="K252" s="217"/>
    </row>
    <row r="253" spans="1:11" s="41" customFormat="1" ht="27" customHeight="1">
      <c r="A253" s="1267"/>
      <c r="B253" s="134" t="s">
        <v>655</v>
      </c>
      <c r="C253" s="215">
        <v>1</v>
      </c>
      <c r="D253" s="212" t="s">
        <v>852</v>
      </c>
      <c r="E253" s="217">
        <v>100</v>
      </c>
      <c r="F253" s="215"/>
      <c r="G253" s="216"/>
      <c r="H253" s="217"/>
      <c r="I253" s="215"/>
      <c r="J253" s="216"/>
      <c r="K253" s="217"/>
    </row>
    <row r="254" spans="1:11" s="41" customFormat="1" ht="27" customHeight="1">
      <c r="A254" s="1267"/>
      <c r="B254" s="134" t="s">
        <v>216</v>
      </c>
      <c r="C254" s="214">
        <v>1</v>
      </c>
      <c r="D254" s="212" t="s">
        <v>852</v>
      </c>
      <c r="E254" s="213">
        <v>100</v>
      </c>
      <c r="F254" s="214"/>
      <c r="G254" s="212"/>
      <c r="H254" s="213"/>
      <c r="I254" s="214"/>
      <c r="J254" s="212"/>
      <c r="K254" s="213"/>
    </row>
    <row r="255" spans="1:11" s="41" customFormat="1" ht="27" customHeight="1">
      <c r="A255" s="1267"/>
      <c r="B255" s="134" t="s">
        <v>217</v>
      </c>
      <c r="C255" s="214">
        <v>1</v>
      </c>
      <c r="D255" s="212" t="s">
        <v>852</v>
      </c>
      <c r="E255" s="213">
        <v>100</v>
      </c>
      <c r="F255" s="214"/>
      <c r="G255" s="212"/>
      <c r="H255" s="213"/>
      <c r="I255" s="214"/>
      <c r="J255" s="212"/>
      <c r="K255" s="213"/>
    </row>
    <row r="256" spans="1:11" s="41" customFormat="1" ht="27" customHeight="1">
      <c r="A256" s="1267"/>
      <c r="B256" s="222" t="s">
        <v>177</v>
      </c>
      <c r="C256" s="215"/>
      <c r="D256" s="216"/>
      <c r="E256" s="217"/>
      <c r="F256" s="215">
        <v>1</v>
      </c>
      <c r="G256" s="212" t="s">
        <v>852</v>
      </c>
      <c r="H256" s="217">
        <v>1400</v>
      </c>
      <c r="I256" s="214">
        <v>1</v>
      </c>
      <c r="J256" s="212" t="s">
        <v>852</v>
      </c>
      <c r="K256" s="213">
        <v>1600</v>
      </c>
    </row>
    <row r="257" spans="1:11" ht="27" customHeight="1" thickBot="1">
      <c r="A257" s="1267"/>
      <c r="B257" s="220"/>
      <c r="C257" s="215"/>
      <c r="D257" s="216"/>
      <c r="E257" s="217"/>
      <c r="F257" s="215"/>
      <c r="G257" s="216"/>
      <c r="H257" s="217"/>
      <c r="I257" s="215"/>
      <c r="J257" s="216"/>
      <c r="K257" s="217"/>
    </row>
    <row r="258" spans="1:11" s="156" customFormat="1" ht="19.5" customHeight="1" thickBot="1">
      <c r="A258" s="1266"/>
      <c r="B258" s="173" t="s">
        <v>810</v>
      </c>
      <c r="C258" s="223">
        <v>0</v>
      </c>
      <c r="D258" s="224"/>
      <c r="E258" s="225">
        <f>SUM(E251:E257)</f>
        <v>1300</v>
      </c>
      <c r="F258" s="223">
        <f>SUM(F251:F257)</f>
        <v>1</v>
      </c>
      <c r="G258" s="224" t="s">
        <v>852</v>
      </c>
      <c r="H258" s="225">
        <f>SUM(H251:H257)</f>
        <v>1400</v>
      </c>
      <c r="I258" s="223">
        <f>SUM(I251:I257)</f>
        <v>1</v>
      </c>
      <c r="J258" s="224" t="s">
        <v>852</v>
      </c>
      <c r="K258" s="225">
        <f>SUM(K251:K257)</f>
        <v>1600</v>
      </c>
    </row>
    <row r="259" spans="1:11" s="232" customFormat="1" ht="19.5" customHeight="1" thickBot="1">
      <c r="A259" s="1222" t="s">
        <v>358</v>
      </c>
      <c r="B259" s="1223"/>
      <c r="C259" s="230">
        <f>C258</f>
        <v>0</v>
      </c>
      <c r="D259" s="231"/>
      <c r="E259" s="234">
        <f>E258</f>
        <v>1300</v>
      </c>
      <c r="F259" s="230">
        <f>F258</f>
        <v>1</v>
      </c>
      <c r="G259" s="231" t="s">
        <v>852</v>
      </c>
      <c r="H259" s="234">
        <f>H258</f>
        <v>1400</v>
      </c>
      <c r="I259" s="230">
        <f>I258</f>
        <v>1</v>
      </c>
      <c r="J259" s="231" t="s">
        <v>852</v>
      </c>
      <c r="K259" s="234">
        <f>K258</f>
        <v>1600</v>
      </c>
    </row>
    <row r="260" spans="1:11" ht="9.75" customHeight="1" thickBot="1">
      <c r="A260" s="40"/>
      <c r="B260" s="41"/>
      <c r="C260" s="42"/>
      <c r="D260" s="42"/>
      <c r="E260" s="42"/>
      <c r="F260" s="42"/>
      <c r="G260" s="42"/>
      <c r="H260" s="42"/>
      <c r="I260" s="42"/>
      <c r="J260" s="42"/>
      <c r="K260" s="43"/>
    </row>
    <row r="261" spans="1:11" s="226" customFormat="1" ht="21.75" customHeight="1" thickBot="1">
      <c r="A261" s="1230" t="s">
        <v>123</v>
      </c>
      <c r="B261" s="1238"/>
      <c r="C261" s="228">
        <f>C259</f>
        <v>0</v>
      </c>
      <c r="D261" s="229"/>
      <c r="E261" s="236">
        <f>E259</f>
        <v>1300</v>
      </c>
      <c r="F261" s="228">
        <f>F259</f>
        <v>1</v>
      </c>
      <c r="G261" s="229" t="s">
        <v>852</v>
      </c>
      <c r="H261" s="236">
        <f>H259</f>
        <v>1400</v>
      </c>
      <c r="I261" s="228">
        <f>I259</f>
        <v>1</v>
      </c>
      <c r="J261" s="229" t="s">
        <v>852</v>
      </c>
      <c r="K261" s="236">
        <f>K259</f>
        <v>1600</v>
      </c>
    </row>
    <row r="262" ht="12.75" customHeight="1"/>
    <row r="263" spans="1:20" ht="42" customHeight="1">
      <c r="A263" s="185" t="s">
        <v>13</v>
      </c>
      <c r="B263" s="1249" t="s">
        <v>572</v>
      </c>
      <c r="C263" s="1250"/>
      <c r="D263" s="1250"/>
      <c r="E263" s="1250"/>
      <c r="F263" s="1250"/>
      <c r="G263" s="1250"/>
      <c r="H263" s="1250"/>
      <c r="I263" s="1250"/>
      <c r="J263" s="1250"/>
      <c r="K263" s="1250"/>
      <c r="L263" s="439"/>
      <c r="M263" s="439"/>
      <c r="N263" s="439"/>
      <c r="O263" s="439"/>
      <c r="P263" s="439"/>
      <c r="Q263" s="439"/>
      <c r="R263" s="439"/>
      <c r="S263" s="439"/>
      <c r="T263" s="439"/>
    </row>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spans="1:11" s="227" customFormat="1" ht="22.5" customHeight="1">
      <c r="A306" s="1132" t="s">
        <v>538</v>
      </c>
      <c r="B306" s="1132"/>
      <c r="C306" s="1132"/>
      <c r="D306" s="1132"/>
      <c r="E306" s="1132"/>
      <c r="F306" s="1132"/>
      <c r="G306" s="1132"/>
      <c r="H306" s="1132"/>
      <c r="I306" s="1132"/>
      <c r="J306" s="1132"/>
      <c r="K306" s="1132"/>
    </row>
    <row r="308" spans="8:11" ht="15" customHeight="1" thickBot="1">
      <c r="H308" s="1180" t="s">
        <v>737</v>
      </c>
      <c r="I308" s="1181"/>
      <c r="J308" s="1181"/>
      <c r="K308" s="1181"/>
    </row>
    <row r="309" spans="1:11" s="41" customFormat="1" ht="19.5" customHeight="1" thickBot="1">
      <c r="A309" s="1182" t="s">
        <v>607</v>
      </c>
      <c r="B309" s="1183"/>
      <c r="C309" s="1184" t="s">
        <v>314</v>
      </c>
      <c r="D309" s="1185"/>
      <c r="E309" s="1185"/>
      <c r="F309" s="1185"/>
      <c r="G309" s="1185"/>
      <c r="H309" s="1185"/>
      <c r="I309" s="1185"/>
      <c r="J309" s="1185"/>
      <c r="K309" s="1186"/>
    </row>
    <row r="310" spans="1:11" s="41" customFormat="1" ht="19.5" customHeight="1" thickBot="1">
      <c r="A310" s="1182" t="s">
        <v>608</v>
      </c>
      <c r="B310" s="1183"/>
      <c r="C310" s="1184" t="s">
        <v>122</v>
      </c>
      <c r="D310" s="1185"/>
      <c r="E310" s="1185"/>
      <c r="F310" s="1185"/>
      <c r="G310" s="1185"/>
      <c r="H310" s="1185"/>
      <c r="I310" s="1185"/>
      <c r="J310" s="1185"/>
      <c r="K310" s="1186"/>
    </row>
    <row r="311" spans="1:11" s="41" customFormat="1" ht="19.5" customHeight="1">
      <c r="A311" s="203" t="s">
        <v>609</v>
      </c>
      <c r="B311" s="204" t="s">
        <v>610</v>
      </c>
      <c r="C311" s="1187" t="s">
        <v>417</v>
      </c>
      <c r="D311" s="1188"/>
      <c r="E311" s="1188"/>
      <c r="F311" s="1188"/>
      <c r="G311" s="1188"/>
      <c r="H311" s="1188"/>
      <c r="I311" s="1188"/>
      <c r="J311" s="1188"/>
      <c r="K311" s="1189"/>
    </row>
    <row r="312" spans="1:11" s="41" customFormat="1" ht="19.5" customHeight="1">
      <c r="A312" s="205"/>
      <c r="B312" s="206" t="s">
        <v>611</v>
      </c>
      <c r="C312" s="1190" t="s">
        <v>31</v>
      </c>
      <c r="D312" s="1191"/>
      <c r="E312" s="1191"/>
      <c r="F312" s="1191"/>
      <c r="G312" s="1191"/>
      <c r="H312" s="1191"/>
      <c r="I312" s="1191"/>
      <c r="J312" s="1191"/>
      <c r="K312" s="1192"/>
    </row>
    <row r="313" spans="1:11" s="41" customFormat="1" ht="19.5" customHeight="1">
      <c r="A313" s="205"/>
      <c r="B313" s="206" t="s">
        <v>612</v>
      </c>
      <c r="C313" s="1196" t="s">
        <v>116</v>
      </c>
      <c r="D313" s="1197"/>
      <c r="E313" s="1197"/>
      <c r="F313" s="1197"/>
      <c r="G313" s="1197"/>
      <c r="H313" s="1197"/>
      <c r="I313" s="1197"/>
      <c r="J313" s="1197"/>
      <c r="K313" s="1198"/>
    </row>
    <row r="314" spans="1:11" s="41" customFormat="1" ht="19.5" customHeight="1">
      <c r="A314" s="205"/>
      <c r="B314" s="206" t="s">
        <v>790</v>
      </c>
      <c r="C314" s="1196" t="s">
        <v>218</v>
      </c>
      <c r="D314" s="1197"/>
      <c r="E314" s="1197"/>
      <c r="F314" s="1197"/>
      <c r="G314" s="1197"/>
      <c r="H314" s="1197"/>
      <c r="I314" s="1197"/>
      <c r="J314" s="1197"/>
      <c r="K314" s="1198"/>
    </row>
    <row r="315" spans="1:11" s="41" customFormat="1" ht="19.5" customHeight="1">
      <c r="A315" s="205"/>
      <c r="B315" s="206" t="s">
        <v>613</v>
      </c>
      <c r="C315" s="1196" t="s">
        <v>645</v>
      </c>
      <c r="D315" s="1197"/>
      <c r="E315" s="1197"/>
      <c r="F315" s="1197"/>
      <c r="G315" s="1197"/>
      <c r="H315" s="1197"/>
      <c r="I315" s="1197"/>
      <c r="J315" s="1197"/>
      <c r="K315" s="1198"/>
    </row>
    <row r="316" spans="1:11" s="41" customFormat="1" ht="19.5" customHeight="1">
      <c r="A316" s="205"/>
      <c r="B316" s="206" t="s">
        <v>816</v>
      </c>
      <c r="C316" s="1199">
        <f>C318</f>
        <v>5110</v>
      </c>
      <c r="D316" s="1200"/>
      <c r="E316" s="1200"/>
      <c r="F316" s="1200"/>
      <c r="G316" s="1200"/>
      <c r="H316" s="1200"/>
      <c r="I316" s="1200"/>
      <c r="J316" s="1200"/>
      <c r="K316" s="1201"/>
    </row>
    <row r="317" spans="1:11" s="41" customFormat="1" ht="19.5" customHeight="1">
      <c r="A317" s="205"/>
      <c r="B317" s="206" t="s">
        <v>656</v>
      </c>
      <c r="C317" s="1199">
        <v>0</v>
      </c>
      <c r="D317" s="1200"/>
      <c r="E317" s="1200"/>
      <c r="F317" s="1200"/>
      <c r="G317" s="1200"/>
      <c r="H317" s="1200"/>
      <c r="I317" s="1200"/>
      <c r="J317" s="1200"/>
      <c r="K317" s="1201"/>
    </row>
    <row r="318" spans="1:11" s="41" customFormat="1" ht="19.5" customHeight="1">
      <c r="A318" s="205"/>
      <c r="B318" s="206" t="s">
        <v>801</v>
      </c>
      <c r="C318" s="1199">
        <v>5110</v>
      </c>
      <c r="D318" s="1200"/>
      <c r="E318" s="1200"/>
      <c r="F318" s="1200"/>
      <c r="G318" s="1200"/>
      <c r="H318" s="1200"/>
      <c r="I318" s="1200"/>
      <c r="J318" s="1200"/>
      <c r="K318" s="1201"/>
    </row>
    <row r="319" spans="1:11" s="41" customFormat="1" ht="19.5" customHeight="1">
      <c r="A319" s="205"/>
      <c r="B319" s="206" t="s">
        <v>802</v>
      </c>
      <c r="C319" s="1199">
        <v>3000</v>
      </c>
      <c r="D319" s="1200"/>
      <c r="E319" s="1200"/>
      <c r="F319" s="1200"/>
      <c r="G319" s="1200"/>
      <c r="H319" s="1200"/>
      <c r="I319" s="1200"/>
      <c r="J319" s="1200"/>
      <c r="K319" s="1201"/>
    </row>
    <row r="320" spans="1:11" s="41" customFormat="1" ht="19.5" customHeight="1" thickBot="1">
      <c r="A320" s="207"/>
      <c r="B320" s="208" t="s">
        <v>734</v>
      </c>
      <c r="C320" s="1206">
        <v>3500</v>
      </c>
      <c r="D320" s="1207"/>
      <c r="E320" s="1207"/>
      <c r="F320" s="1207"/>
      <c r="G320" s="1207"/>
      <c r="H320" s="1207"/>
      <c r="I320" s="1207"/>
      <c r="J320" s="1207"/>
      <c r="K320" s="1208"/>
    </row>
    <row r="321" spans="1:11" s="41" customFormat="1" ht="30" customHeight="1" thickBot="1">
      <c r="A321" s="1209" t="s">
        <v>614</v>
      </c>
      <c r="B321" s="1210"/>
      <c r="C321" s="1210"/>
      <c r="D321" s="1210"/>
      <c r="E321" s="1210"/>
      <c r="F321" s="1210"/>
      <c r="G321" s="1210"/>
      <c r="H321" s="1210"/>
      <c r="I321" s="1210"/>
      <c r="J321" s="1210"/>
      <c r="K321" s="1211"/>
    </row>
    <row r="322" spans="1:11" s="41" customFormat="1" ht="19.5" customHeight="1">
      <c r="A322" s="1212" t="s">
        <v>794</v>
      </c>
      <c r="B322" s="1243"/>
      <c r="C322" s="1243"/>
      <c r="D322" s="1243"/>
      <c r="E322" s="1243"/>
      <c r="F322" s="1243"/>
      <c r="G322" s="1243"/>
      <c r="H322" s="1243"/>
      <c r="I322" s="1243"/>
      <c r="J322" s="1243"/>
      <c r="K322" s="1244"/>
    </row>
    <row r="323" spans="1:11" s="41" customFormat="1" ht="19.5" customHeight="1" thickBot="1">
      <c r="A323" s="1215" t="s">
        <v>362</v>
      </c>
      <c r="B323" s="1216"/>
      <c r="C323" s="1247"/>
      <c r="D323" s="1247"/>
      <c r="E323" s="1247"/>
      <c r="F323" s="1247"/>
      <c r="G323" s="1247"/>
      <c r="H323" s="1247"/>
      <c r="I323" s="1247"/>
      <c r="J323" s="1247"/>
      <c r="K323" s="1248"/>
    </row>
    <row r="324" spans="1:11" ht="30" customHeight="1" thickBot="1">
      <c r="A324" s="799" t="s">
        <v>363</v>
      </c>
      <c r="B324" s="1219"/>
      <c r="C324" s="1193" t="s">
        <v>307</v>
      </c>
      <c r="D324" s="1194"/>
      <c r="E324" s="1195"/>
      <c r="F324" s="1193" t="s">
        <v>308</v>
      </c>
      <c r="G324" s="1194"/>
      <c r="H324" s="1195"/>
      <c r="I324" s="1193" t="s">
        <v>482</v>
      </c>
      <c r="J324" s="1194"/>
      <c r="K324" s="1195"/>
    </row>
    <row r="325" spans="1:11" ht="30" customHeight="1">
      <c r="A325" s="1048" t="s">
        <v>795</v>
      </c>
      <c r="B325" s="1228" t="s">
        <v>796</v>
      </c>
      <c r="C325" s="1202" t="s">
        <v>303</v>
      </c>
      <c r="D325" s="1203"/>
      <c r="E325" s="1204" t="s">
        <v>304</v>
      </c>
      <c r="F325" s="1202" t="s">
        <v>303</v>
      </c>
      <c r="G325" s="1203"/>
      <c r="H325" s="1204" t="s">
        <v>304</v>
      </c>
      <c r="I325" s="1202" t="s">
        <v>303</v>
      </c>
      <c r="J325" s="1203"/>
      <c r="K325" s="1204" t="s">
        <v>304</v>
      </c>
    </row>
    <row r="326" spans="1:11" ht="30" customHeight="1" thickBot="1">
      <c r="A326" s="1049"/>
      <c r="B326" s="1229"/>
      <c r="C326" s="238" t="s">
        <v>305</v>
      </c>
      <c r="D326" s="239" t="s">
        <v>306</v>
      </c>
      <c r="E326" s="1205"/>
      <c r="F326" s="238" t="s">
        <v>305</v>
      </c>
      <c r="G326" s="239" t="s">
        <v>306</v>
      </c>
      <c r="H326" s="1205"/>
      <c r="I326" s="238" t="s">
        <v>305</v>
      </c>
      <c r="J326" s="239" t="s">
        <v>306</v>
      </c>
      <c r="K326" s="1205"/>
    </row>
    <row r="327" spans="1:11" ht="19.5" customHeight="1">
      <c r="A327" s="1077" t="s">
        <v>853</v>
      </c>
      <c r="B327" s="218" t="s">
        <v>189</v>
      </c>
      <c r="C327" s="211">
        <v>400</v>
      </c>
      <c r="D327" s="209" t="s">
        <v>852</v>
      </c>
      <c r="E327" s="210">
        <v>38</v>
      </c>
      <c r="F327" s="211">
        <v>420</v>
      </c>
      <c r="G327" s="209" t="s">
        <v>852</v>
      </c>
      <c r="H327" s="210">
        <v>42</v>
      </c>
      <c r="I327" s="211">
        <v>450</v>
      </c>
      <c r="J327" s="209" t="s">
        <v>852</v>
      </c>
      <c r="K327" s="210">
        <v>50</v>
      </c>
    </row>
    <row r="328" spans="1:11" ht="19.5" customHeight="1">
      <c r="A328" s="1220"/>
      <c r="B328" s="222" t="s">
        <v>190</v>
      </c>
      <c r="C328" s="214">
        <v>20</v>
      </c>
      <c r="D328" s="212" t="s">
        <v>852</v>
      </c>
      <c r="E328" s="213">
        <v>3</v>
      </c>
      <c r="F328" s="214">
        <v>25</v>
      </c>
      <c r="G328" s="212" t="s">
        <v>852</v>
      </c>
      <c r="H328" s="213">
        <v>3</v>
      </c>
      <c r="I328" s="214">
        <v>30</v>
      </c>
      <c r="J328" s="212" t="s">
        <v>852</v>
      </c>
      <c r="K328" s="213">
        <v>5</v>
      </c>
    </row>
    <row r="329" spans="1:11" ht="19.5" customHeight="1">
      <c r="A329" s="1220"/>
      <c r="B329" s="219" t="s">
        <v>191</v>
      </c>
      <c r="C329" s="214">
        <v>20</v>
      </c>
      <c r="D329" s="212" t="s">
        <v>852</v>
      </c>
      <c r="E329" s="213">
        <v>5</v>
      </c>
      <c r="F329" s="214">
        <v>25</v>
      </c>
      <c r="G329" s="212" t="s">
        <v>852</v>
      </c>
      <c r="H329" s="213">
        <v>7</v>
      </c>
      <c r="I329" s="214">
        <v>30</v>
      </c>
      <c r="J329" s="212" t="s">
        <v>852</v>
      </c>
      <c r="K329" s="213">
        <v>9</v>
      </c>
    </row>
    <row r="330" spans="1:11" ht="19.5" customHeight="1">
      <c r="A330" s="1220"/>
      <c r="B330" s="219" t="s">
        <v>192</v>
      </c>
      <c r="C330" s="214">
        <v>200</v>
      </c>
      <c r="D330" s="212" t="s">
        <v>852</v>
      </c>
      <c r="E330" s="213">
        <v>44</v>
      </c>
      <c r="F330" s="214">
        <v>200</v>
      </c>
      <c r="G330" s="212" t="s">
        <v>852</v>
      </c>
      <c r="H330" s="213">
        <v>50</v>
      </c>
      <c r="I330" s="214">
        <v>200</v>
      </c>
      <c r="J330" s="212" t="s">
        <v>852</v>
      </c>
      <c r="K330" s="213">
        <v>56</v>
      </c>
    </row>
    <row r="331" spans="1:11" ht="19.5" customHeight="1">
      <c r="A331" s="1220"/>
      <c r="B331" s="219" t="s">
        <v>193</v>
      </c>
      <c r="C331" s="214">
        <v>20</v>
      </c>
      <c r="D331" s="212" t="s">
        <v>852</v>
      </c>
      <c r="E331" s="213">
        <v>3</v>
      </c>
      <c r="F331" s="214">
        <v>20</v>
      </c>
      <c r="G331" s="212" t="s">
        <v>852</v>
      </c>
      <c r="H331" s="213">
        <v>3</v>
      </c>
      <c r="I331" s="214">
        <v>20</v>
      </c>
      <c r="J331" s="212" t="s">
        <v>852</v>
      </c>
      <c r="K331" s="213">
        <v>3</v>
      </c>
    </row>
    <row r="332" spans="1:11" ht="19.5" customHeight="1" thickBot="1">
      <c r="A332" s="1220"/>
      <c r="B332" s="304"/>
      <c r="C332" s="305"/>
      <c r="D332" s="306"/>
      <c r="E332" s="307"/>
      <c r="F332" s="305"/>
      <c r="G332" s="306"/>
      <c r="H332" s="307"/>
      <c r="I332" s="305"/>
      <c r="J332" s="306"/>
      <c r="K332" s="307"/>
    </row>
    <row r="333" spans="1:11" s="156" customFormat="1" ht="19.5" customHeight="1" thickBot="1">
      <c r="A333" s="1221"/>
      <c r="B333" s="173" t="s">
        <v>810</v>
      </c>
      <c r="C333" s="223">
        <f>SUM(C327:C332)</f>
        <v>660</v>
      </c>
      <c r="D333" s="224" t="s">
        <v>852</v>
      </c>
      <c r="E333" s="237">
        <f>SUM(E327:E332)</f>
        <v>93</v>
      </c>
      <c r="F333" s="223">
        <f>SUM(F327:F332)</f>
        <v>690</v>
      </c>
      <c r="G333" s="224" t="s">
        <v>852</v>
      </c>
      <c r="H333" s="237">
        <f>SUM(H327:H332)</f>
        <v>105</v>
      </c>
      <c r="I333" s="223">
        <f>SUM(I327:I332)</f>
        <v>730</v>
      </c>
      <c r="J333" s="224" t="s">
        <v>852</v>
      </c>
      <c r="K333" s="237">
        <f>SUM(K327:K332)</f>
        <v>123</v>
      </c>
    </row>
    <row r="334" spans="1:11" ht="9.75" customHeight="1" thickBot="1">
      <c r="A334" s="40"/>
      <c r="B334" s="41"/>
      <c r="C334" s="42"/>
      <c r="D334" s="42"/>
      <c r="E334" s="42"/>
      <c r="F334" s="42"/>
      <c r="G334" s="42"/>
      <c r="H334" s="42"/>
      <c r="I334" s="42"/>
      <c r="J334" s="42"/>
      <c r="K334" s="43"/>
    </row>
    <row r="335" spans="1:11" ht="19.5" customHeight="1">
      <c r="A335" s="1077" t="s">
        <v>854</v>
      </c>
      <c r="B335" s="218" t="s">
        <v>178</v>
      </c>
      <c r="C335" s="211">
        <v>20</v>
      </c>
      <c r="D335" s="209" t="s">
        <v>852</v>
      </c>
      <c r="E335" s="210">
        <v>25</v>
      </c>
      <c r="F335" s="211">
        <v>25</v>
      </c>
      <c r="G335" s="209" t="s">
        <v>852</v>
      </c>
      <c r="H335" s="210">
        <v>33</v>
      </c>
      <c r="I335" s="211">
        <v>38</v>
      </c>
      <c r="J335" s="209" t="s">
        <v>852</v>
      </c>
      <c r="K335" s="210">
        <v>50</v>
      </c>
    </row>
    <row r="336" spans="1:11" ht="19.5" customHeight="1">
      <c r="A336" s="1220"/>
      <c r="B336" s="219" t="s">
        <v>179</v>
      </c>
      <c r="C336" s="214">
        <v>1500</v>
      </c>
      <c r="D336" s="212" t="s">
        <v>852</v>
      </c>
      <c r="E336" s="213">
        <v>225</v>
      </c>
      <c r="F336" s="214">
        <v>1460</v>
      </c>
      <c r="G336" s="212" t="s">
        <v>852</v>
      </c>
      <c r="H336" s="213">
        <v>227</v>
      </c>
      <c r="I336" s="214">
        <v>1500</v>
      </c>
      <c r="J336" s="212" t="s">
        <v>852</v>
      </c>
      <c r="K336" s="213">
        <v>250</v>
      </c>
    </row>
    <row r="337" spans="1:11" ht="27" customHeight="1">
      <c r="A337" s="1220"/>
      <c r="B337" s="219" t="s">
        <v>454</v>
      </c>
      <c r="C337" s="214">
        <v>1450</v>
      </c>
      <c r="D337" s="212" t="s">
        <v>852</v>
      </c>
      <c r="E337" s="213">
        <v>1313</v>
      </c>
      <c r="F337" s="214"/>
      <c r="G337" s="212"/>
      <c r="H337" s="213"/>
      <c r="I337" s="214"/>
      <c r="J337" s="212"/>
      <c r="K337" s="213"/>
    </row>
    <row r="338" spans="1:11" ht="27" customHeight="1">
      <c r="A338" s="1220"/>
      <c r="B338" s="219" t="s">
        <v>455</v>
      </c>
      <c r="C338" s="214">
        <v>100</v>
      </c>
      <c r="D338" s="212" t="s">
        <v>852</v>
      </c>
      <c r="E338" s="213">
        <v>12</v>
      </c>
      <c r="F338" s="214"/>
      <c r="G338" s="212"/>
      <c r="H338" s="213"/>
      <c r="I338" s="214"/>
      <c r="J338" s="212"/>
      <c r="K338" s="213"/>
    </row>
    <row r="339" spans="1:11" ht="27" customHeight="1">
      <c r="A339" s="1220"/>
      <c r="B339" s="219" t="s">
        <v>460</v>
      </c>
      <c r="C339" s="214">
        <v>200</v>
      </c>
      <c r="D339" s="212" t="s">
        <v>852</v>
      </c>
      <c r="E339" s="213">
        <v>150</v>
      </c>
      <c r="F339" s="214"/>
      <c r="G339" s="212"/>
      <c r="H339" s="213"/>
      <c r="I339" s="214"/>
      <c r="J339" s="212"/>
      <c r="K339" s="213"/>
    </row>
    <row r="340" spans="1:11" ht="27" customHeight="1">
      <c r="A340" s="1220"/>
      <c r="B340" s="219" t="s">
        <v>459</v>
      </c>
      <c r="C340" s="214">
        <v>400</v>
      </c>
      <c r="D340" s="212" t="s">
        <v>852</v>
      </c>
      <c r="E340" s="213">
        <v>1</v>
      </c>
      <c r="F340" s="214"/>
      <c r="G340" s="212"/>
      <c r="H340" s="213"/>
      <c r="I340" s="214"/>
      <c r="J340" s="212"/>
      <c r="K340" s="213"/>
    </row>
    <row r="341" spans="1:11" ht="27" customHeight="1">
      <c r="A341" s="1220"/>
      <c r="B341" s="219" t="s">
        <v>456</v>
      </c>
      <c r="C341" s="214">
        <v>5</v>
      </c>
      <c r="D341" s="212" t="s">
        <v>852</v>
      </c>
      <c r="E341" s="213">
        <v>8</v>
      </c>
      <c r="F341" s="214"/>
      <c r="G341" s="212"/>
      <c r="H341" s="213"/>
      <c r="I341" s="214"/>
      <c r="J341" s="212"/>
      <c r="K341" s="213"/>
    </row>
    <row r="342" spans="1:11" ht="42" customHeight="1">
      <c r="A342" s="1220"/>
      <c r="B342" s="219" t="s">
        <v>461</v>
      </c>
      <c r="C342" s="214">
        <v>285</v>
      </c>
      <c r="D342" s="212" t="s">
        <v>852</v>
      </c>
      <c r="E342" s="213">
        <v>548</v>
      </c>
      <c r="F342" s="214"/>
      <c r="G342" s="212"/>
      <c r="H342" s="213"/>
      <c r="I342" s="214"/>
      <c r="J342" s="212"/>
      <c r="K342" s="213"/>
    </row>
    <row r="343" spans="1:11" ht="27" customHeight="1">
      <c r="A343" s="1220"/>
      <c r="B343" s="219" t="s">
        <v>457</v>
      </c>
      <c r="C343" s="214">
        <v>1700</v>
      </c>
      <c r="D343" s="212" t="s">
        <v>852</v>
      </c>
      <c r="E343" s="213">
        <v>256</v>
      </c>
      <c r="F343" s="214"/>
      <c r="G343" s="212"/>
      <c r="H343" s="213"/>
      <c r="I343" s="214"/>
      <c r="J343" s="212"/>
      <c r="K343" s="213"/>
    </row>
    <row r="344" spans="1:11" ht="27" customHeight="1">
      <c r="A344" s="1220"/>
      <c r="B344" s="219" t="s">
        <v>463</v>
      </c>
      <c r="C344" s="214">
        <v>50</v>
      </c>
      <c r="D344" s="212" t="s">
        <v>852</v>
      </c>
      <c r="E344" s="213">
        <v>8</v>
      </c>
      <c r="F344" s="214"/>
      <c r="G344" s="212"/>
      <c r="H344" s="213"/>
      <c r="I344" s="214"/>
      <c r="J344" s="212"/>
      <c r="K344" s="213"/>
    </row>
    <row r="345" spans="1:11" ht="27" customHeight="1">
      <c r="A345" s="1220"/>
      <c r="B345" s="219" t="s">
        <v>464</v>
      </c>
      <c r="C345" s="214">
        <v>3</v>
      </c>
      <c r="D345" s="212" t="s">
        <v>852</v>
      </c>
      <c r="E345" s="213">
        <v>5</v>
      </c>
      <c r="F345" s="214"/>
      <c r="G345" s="212"/>
      <c r="H345" s="213"/>
      <c r="I345" s="214"/>
      <c r="J345" s="212"/>
      <c r="K345" s="213"/>
    </row>
    <row r="346" spans="1:11" ht="27" customHeight="1">
      <c r="A346" s="1220"/>
      <c r="B346" s="219" t="s">
        <v>462</v>
      </c>
      <c r="C346" s="214">
        <v>5000</v>
      </c>
      <c r="D346" s="212" t="s">
        <v>453</v>
      </c>
      <c r="E346" s="213">
        <v>60</v>
      </c>
      <c r="F346" s="214"/>
      <c r="G346" s="212"/>
      <c r="H346" s="213"/>
      <c r="I346" s="214"/>
      <c r="J346" s="212"/>
      <c r="K346" s="213"/>
    </row>
    <row r="347" spans="1:11" ht="27" customHeight="1">
      <c r="A347" s="1220"/>
      <c r="B347" s="219" t="s">
        <v>458</v>
      </c>
      <c r="C347" s="214">
        <v>3</v>
      </c>
      <c r="D347" s="212" t="s">
        <v>852</v>
      </c>
      <c r="E347" s="213">
        <v>1</v>
      </c>
      <c r="F347" s="214"/>
      <c r="G347" s="212"/>
      <c r="H347" s="213"/>
      <c r="I347" s="214"/>
      <c r="J347" s="212"/>
      <c r="K347" s="213"/>
    </row>
    <row r="348" spans="1:11" ht="19.5" customHeight="1" thickBot="1">
      <c r="A348" s="1220"/>
      <c r="B348" s="219"/>
      <c r="C348" s="214"/>
      <c r="D348" s="212"/>
      <c r="E348" s="213"/>
      <c r="F348" s="214"/>
      <c r="G348" s="212"/>
      <c r="H348" s="213"/>
      <c r="I348" s="214"/>
      <c r="J348" s="212"/>
      <c r="K348" s="213"/>
    </row>
    <row r="349" spans="1:11" s="156" customFormat="1" ht="19.5" customHeight="1" thickBot="1">
      <c r="A349" s="1221"/>
      <c r="B349" s="173" t="s">
        <v>810</v>
      </c>
      <c r="C349" s="223">
        <f>SUM(C335:C348)</f>
        <v>10716</v>
      </c>
      <c r="D349" s="224"/>
      <c r="E349" s="237">
        <f>SUM(E335:E348)</f>
        <v>2612</v>
      </c>
      <c r="F349" s="223">
        <f>SUM(F335:F348)</f>
        <v>1485</v>
      </c>
      <c r="G349" s="224"/>
      <c r="H349" s="237">
        <f>SUM(H335:H348)</f>
        <v>260</v>
      </c>
      <c r="I349" s="223">
        <f>SUM(I335:I348)</f>
        <v>1538</v>
      </c>
      <c r="J349" s="224"/>
      <c r="K349" s="237">
        <f>SUM(K335:K348)</f>
        <v>300</v>
      </c>
    </row>
    <row r="350" spans="1:11" ht="9.75" customHeight="1" thickBot="1">
      <c r="A350" s="40"/>
      <c r="B350" s="41"/>
      <c r="C350" s="42"/>
      <c r="D350" s="42"/>
      <c r="E350" s="42"/>
      <c r="F350" s="42"/>
      <c r="G350" s="42"/>
      <c r="H350" s="42"/>
      <c r="I350" s="42"/>
      <c r="J350" s="42"/>
      <c r="K350" s="43"/>
    </row>
    <row r="351" spans="1:11" ht="27" customHeight="1">
      <c r="A351" s="1077" t="s">
        <v>82</v>
      </c>
      <c r="B351" s="565" t="s">
        <v>467</v>
      </c>
      <c r="C351" s="211">
        <v>14</v>
      </c>
      <c r="D351" s="209" t="s">
        <v>852</v>
      </c>
      <c r="E351" s="210">
        <v>7</v>
      </c>
      <c r="F351" s="211"/>
      <c r="G351" s="209"/>
      <c r="H351" s="210"/>
      <c r="I351" s="211"/>
      <c r="J351" s="209"/>
      <c r="K351" s="210"/>
    </row>
    <row r="352" spans="1:11" ht="27" customHeight="1">
      <c r="A352" s="1220"/>
      <c r="B352" s="566" t="s">
        <v>468</v>
      </c>
      <c r="C352" s="214">
        <v>500</v>
      </c>
      <c r="D352" s="212" t="s">
        <v>852</v>
      </c>
      <c r="E352" s="213">
        <v>10</v>
      </c>
      <c r="F352" s="214"/>
      <c r="G352" s="212"/>
      <c r="H352" s="213"/>
      <c r="I352" s="214"/>
      <c r="J352" s="212"/>
      <c r="K352" s="213"/>
    </row>
    <row r="353" spans="1:11" ht="19.5" customHeight="1" thickBot="1">
      <c r="A353" s="1220"/>
      <c r="B353" s="178"/>
      <c r="C353" s="450"/>
      <c r="D353" s="449"/>
      <c r="E353" s="287"/>
      <c r="F353" s="450"/>
      <c r="G353" s="449"/>
      <c r="H353" s="287"/>
      <c r="I353" s="450"/>
      <c r="J353" s="449"/>
      <c r="K353" s="287"/>
    </row>
    <row r="354" spans="1:11" s="156" customFormat="1" ht="19.5" customHeight="1" thickBot="1">
      <c r="A354" s="1221"/>
      <c r="B354" s="173" t="s">
        <v>810</v>
      </c>
      <c r="C354" s="223">
        <f>SUM(C351:C353)</f>
        <v>514</v>
      </c>
      <c r="D354" s="224" t="s">
        <v>852</v>
      </c>
      <c r="E354" s="237">
        <f>SUM(E351:E353)</f>
        <v>17</v>
      </c>
      <c r="F354" s="223">
        <f>SUM(F351:F353)</f>
        <v>0</v>
      </c>
      <c r="G354" s="224"/>
      <c r="H354" s="237">
        <f>SUM(H351:H353)</f>
        <v>0</v>
      </c>
      <c r="I354" s="223">
        <f>SUM(I351:I353)</f>
        <v>0</v>
      </c>
      <c r="J354" s="224"/>
      <c r="K354" s="237">
        <f>SUM(K351:K353)</f>
        <v>0</v>
      </c>
    </row>
    <row r="355" spans="1:11" s="232" customFormat="1" ht="19.5" customHeight="1" thickBot="1">
      <c r="A355" s="1222" t="s">
        <v>364</v>
      </c>
      <c r="B355" s="1223"/>
      <c r="C355" s="230">
        <f>C333+C349+C354</f>
        <v>11890</v>
      </c>
      <c r="D355" s="231"/>
      <c r="E355" s="233">
        <f>E333+E349+E354</f>
        <v>2722</v>
      </c>
      <c r="F355" s="230">
        <f>F333+F349+F354</f>
        <v>2175</v>
      </c>
      <c r="G355" s="231"/>
      <c r="H355" s="233">
        <f>H333+H349+H354</f>
        <v>365</v>
      </c>
      <c r="I355" s="230">
        <f>I333+I349+I354</f>
        <v>2268</v>
      </c>
      <c r="J355" s="231"/>
      <c r="K355" s="233">
        <f>K333+K349+K354</f>
        <v>423</v>
      </c>
    </row>
    <row r="356" spans="1:11" ht="9.75" customHeight="1" thickBot="1">
      <c r="A356" s="40"/>
      <c r="B356" s="41"/>
      <c r="C356" s="42"/>
      <c r="D356" s="42"/>
      <c r="E356" s="42"/>
      <c r="F356" s="42"/>
      <c r="G356" s="42"/>
      <c r="H356" s="42"/>
      <c r="I356" s="42"/>
      <c r="J356" s="42"/>
      <c r="K356" s="43"/>
    </row>
    <row r="357" spans="1:11" s="41" customFormat="1" ht="19.5" customHeight="1" thickBot="1">
      <c r="A357" s="1224" t="s">
        <v>797</v>
      </c>
      <c r="B357" s="1225"/>
      <c r="C357" s="1241"/>
      <c r="D357" s="1241"/>
      <c r="E357" s="1241"/>
      <c r="F357" s="1241"/>
      <c r="G357" s="1241"/>
      <c r="H357" s="1241"/>
      <c r="I357" s="1241"/>
      <c r="J357" s="1241"/>
      <c r="K357" s="1242"/>
    </row>
    <row r="358" spans="1:11" ht="19.5" customHeight="1">
      <c r="A358" s="1077" t="s">
        <v>855</v>
      </c>
      <c r="B358" s="218" t="s">
        <v>180</v>
      </c>
      <c r="C358" s="211">
        <v>15</v>
      </c>
      <c r="D358" s="209" t="s">
        <v>852</v>
      </c>
      <c r="E358" s="210">
        <v>30</v>
      </c>
      <c r="F358" s="211">
        <v>16</v>
      </c>
      <c r="G358" s="209" t="s">
        <v>852</v>
      </c>
      <c r="H358" s="210">
        <v>32</v>
      </c>
      <c r="I358" s="211">
        <v>13</v>
      </c>
      <c r="J358" s="209" t="s">
        <v>852</v>
      </c>
      <c r="K358" s="210">
        <v>27</v>
      </c>
    </row>
    <row r="359" spans="1:11" ht="19.5" customHeight="1">
      <c r="A359" s="1220"/>
      <c r="B359" s="222" t="s">
        <v>751</v>
      </c>
      <c r="C359" s="244">
        <v>10</v>
      </c>
      <c r="D359" s="245" t="s">
        <v>852</v>
      </c>
      <c r="E359" s="246">
        <v>30</v>
      </c>
      <c r="F359" s="244">
        <v>10</v>
      </c>
      <c r="G359" s="245" t="s">
        <v>852</v>
      </c>
      <c r="H359" s="246">
        <v>35</v>
      </c>
      <c r="I359" s="244">
        <v>10</v>
      </c>
      <c r="J359" s="245" t="s">
        <v>852</v>
      </c>
      <c r="K359" s="246">
        <v>40</v>
      </c>
    </row>
    <row r="360" spans="1:11" ht="19.5" customHeight="1">
      <c r="A360" s="1220"/>
      <c r="B360" s="222" t="s">
        <v>181</v>
      </c>
      <c r="C360" s="214">
        <v>64</v>
      </c>
      <c r="D360" s="212" t="s">
        <v>852</v>
      </c>
      <c r="E360" s="213">
        <v>20</v>
      </c>
      <c r="F360" s="214">
        <v>25</v>
      </c>
      <c r="G360" s="212" t="s">
        <v>852</v>
      </c>
      <c r="H360" s="213">
        <v>8</v>
      </c>
      <c r="I360" s="214">
        <v>19</v>
      </c>
      <c r="J360" s="212" t="s">
        <v>852</v>
      </c>
      <c r="K360" s="213">
        <v>6</v>
      </c>
    </row>
    <row r="361" spans="1:11" ht="19.5" customHeight="1">
      <c r="A361" s="1220"/>
      <c r="B361" s="222" t="s">
        <v>752</v>
      </c>
      <c r="C361" s="214">
        <v>100</v>
      </c>
      <c r="D361" s="212" t="s">
        <v>852</v>
      </c>
      <c r="E361" s="213">
        <v>35</v>
      </c>
      <c r="F361" s="214">
        <v>100</v>
      </c>
      <c r="G361" s="212" t="s">
        <v>852</v>
      </c>
      <c r="H361" s="213">
        <v>38</v>
      </c>
      <c r="I361" s="214">
        <v>100</v>
      </c>
      <c r="J361" s="212" t="s">
        <v>852</v>
      </c>
      <c r="K361" s="213">
        <v>40</v>
      </c>
    </row>
    <row r="362" spans="1:11" ht="19.5" customHeight="1">
      <c r="A362" s="1220"/>
      <c r="B362" s="222" t="s">
        <v>465</v>
      </c>
      <c r="C362" s="214">
        <v>10</v>
      </c>
      <c r="D362" s="212" t="s">
        <v>852</v>
      </c>
      <c r="E362" s="213">
        <v>5</v>
      </c>
      <c r="F362" s="214"/>
      <c r="G362" s="212"/>
      <c r="H362" s="213"/>
      <c r="I362" s="214"/>
      <c r="J362" s="212"/>
      <c r="K362" s="213"/>
    </row>
    <row r="363" spans="1:11" ht="19.5" customHeight="1">
      <c r="A363" s="1220"/>
      <c r="B363" s="222" t="s">
        <v>182</v>
      </c>
      <c r="C363" s="214">
        <v>50</v>
      </c>
      <c r="D363" s="212" t="s">
        <v>852</v>
      </c>
      <c r="E363" s="213">
        <v>15</v>
      </c>
      <c r="F363" s="214">
        <v>24</v>
      </c>
      <c r="G363" s="212" t="s">
        <v>852</v>
      </c>
      <c r="H363" s="213">
        <v>7</v>
      </c>
      <c r="I363" s="214">
        <v>27</v>
      </c>
      <c r="J363" s="212" t="s">
        <v>852</v>
      </c>
      <c r="K363" s="213">
        <v>8</v>
      </c>
    </row>
    <row r="364" spans="1:11" ht="19.5" customHeight="1">
      <c r="A364" s="1220"/>
      <c r="B364" s="222" t="s">
        <v>759</v>
      </c>
      <c r="C364" s="214">
        <v>10</v>
      </c>
      <c r="D364" s="212" t="s">
        <v>852</v>
      </c>
      <c r="E364" s="213">
        <v>3</v>
      </c>
      <c r="F364" s="214">
        <v>15</v>
      </c>
      <c r="G364" s="212" t="s">
        <v>852</v>
      </c>
      <c r="H364" s="213">
        <v>6</v>
      </c>
      <c r="I364" s="214">
        <v>20</v>
      </c>
      <c r="J364" s="212" t="s">
        <v>852</v>
      </c>
      <c r="K364" s="213">
        <v>10</v>
      </c>
    </row>
    <row r="365" spans="1:11" ht="19.5" customHeight="1">
      <c r="A365" s="1220"/>
      <c r="B365" s="222" t="s">
        <v>466</v>
      </c>
      <c r="C365" s="214">
        <v>2</v>
      </c>
      <c r="D365" s="212" t="s">
        <v>852</v>
      </c>
      <c r="E365" s="213">
        <v>1</v>
      </c>
      <c r="F365" s="214"/>
      <c r="G365" s="212"/>
      <c r="H365" s="213"/>
      <c r="I365" s="214"/>
      <c r="J365" s="212"/>
      <c r="K365" s="213"/>
    </row>
    <row r="366" spans="1:11" ht="19.5" customHeight="1">
      <c r="A366" s="1220"/>
      <c r="B366" s="219" t="s">
        <v>184</v>
      </c>
      <c r="C366" s="214">
        <v>33</v>
      </c>
      <c r="D366" s="212" t="s">
        <v>852</v>
      </c>
      <c r="E366" s="213">
        <v>10</v>
      </c>
      <c r="F366" s="214">
        <v>17</v>
      </c>
      <c r="G366" s="212" t="s">
        <v>852</v>
      </c>
      <c r="H366" s="213">
        <v>5</v>
      </c>
      <c r="I366" s="214">
        <v>17</v>
      </c>
      <c r="J366" s="212" t="s">
        <v>852</v>
      </c>
      <c r="K366" s="213">
        <v>5</v>
      </c>
    </row>
    <row r="367" spans="1:11" ht="19.5" customHeight="1">
      <c r="A367" s="1220"/>
      <c r="B367" s="219" t="s">
        <v>183</v>
      </c>
      <c r="C367" s="214">
        <v>10</v>
      </c>
      <c r="D367" s="212" t="s">
        <v>852</v>
      </c>
      <c r="E367" s="213">
        <v>3</v>
      </c>
      <c r="F367" s="214">
        <v>15</v>
      </c>
      <c r="G367" s="212" t="s">
        <v>852</v>
      </c>
      <c r="H367" s="213">
        <v>6</v>
      </c>
      <c r="I367" s="214">
        <v>20</v>
      </c>
      <c r="J367" s="212" t="s">
        <v>852</v>
      </c>
      <c r="K367" s="213">
        <v>10</v>
      </c>
    </row>
    <row r="368" spans="1:11" ht="19.5" customHeight="1">
      <c r="A368" s="1220"/>
      <c r="B368" s="219" t="s">
        <v>185</v>
      </c>
      <c r="C368" s="214"/>
      <c r="D368" s="212"/>
      <c r="E368" s="213"/>
      <c r="F368" s="214">
        <v>400</v>
      </c>
      <c r="G368" s="212" t="s">
        <v>852</v>
      </c>
      <c r="H368" s="213">
        <v>8</v>
      </c>
      <c r="I368" s="214">
        <v>400</v>
      </c>
      <c r="J368" s="212" t="s">
        <v>852</v>
      </c>
      <c r="K368" s="213">
        <v>8</v>
      </c>
    </row>
    <row r="369" spans="1:11" ht="19.5" customHeight="1">
      <c r="A369" s="1220"/>
      <c r="B369" s="219" t="s">
        <v>130</v>
      </c>
      <c r="C369" s="214">
        <v>300</v>
      </c>
      <c r="D369" s="212" t="s">
        <v>852</v>
      </c>
      <c r="E369" s="213">
        <v>6</v>
      </c>
      <c r="F369" s="214">
        <v>300</v>
      </c>
      <c r="G369" s="212" t="s">
        <v>852</v>
      </c>
      <c r="H369" s="213">
        <v>8</v>
      </c>
      <c r="I369" s="214">
        <v>300</v>
      </c>
      <c r="J369" s="212" t="s">
        <v>852</v>
      </c>
      <c r="K369" s="213">
        <v>9</v>
      </c>
    </row>
    <row r="370" spans="1:11" ht="19.5" customHeight="1">
      <c r="A370" s="1220"/>
      <c r="B370" s="219" t="s">
        <v>186</v>
      </c>
      <c r="C370" s="214">
        <v>10</v>
      </c>
      <c r="D370" s="212" t="s">
        <v>852</v>
      </c>
      <c r="E370" s="213">
        <v>15</v>
      </c>
      <c r="F370" s="214">
        <v>26</v>
      </c>
      <c r="G370" s="212" t="s">
        <v>852</v>
      </c>
      <c r="H370" s="213">
        <v>40</v>
      </c>
      <c r="I370" s="214">
        <v>37</v>
      </c>
      <c r="J370" s="212" t="s">
        <v>852</v>
      </c>
      <c r="K370" s="213">
        <v>56</v>
      </c>
    </row>
    <row r="371" spans="1:11" ht="19.5" customHeight="1" thickBot="1">
      <c r="A371" s="1220"/>
      <c r="B371" s="304"/>
      <c r="C371" s="305"/>
      <c r="D371" s="306"/>
      <c r="E371" s="307"/>
      <c r="F371" s="305"/>
      <c r="G371" s="306"/>
      <c r="H371" s="307"/>
      <c r="I371" s="305"/>
      <c r="J371" s="306"/>
      <c r="K371" s="307"/>
    </row>
    <row r="372" spans="1:11" s="156" customFormat="1" ht="19.5" customHeight="1" thickBot="1">
      <c r="A372" s="1221"/>
      <c r="B372" s="173" t="s">
        <v>810</v>
      </c>
      <c r="C372" s="223">
        <f>SUM(C358:C371)</f>
        <v>614</v>
      </c>
      <c r="D372" s="224" t="s">
        <v>852</v>
      </c>
      <c r="E372" s="237">
        <f>SUM(E358:E371)</f>
        <v>173</v>
      </c>
      <c r="F372" s="223">
        <f>SUM(F358:F371)</f>
        <v>948</v>
      </c>
      <c r="G372" s="224" t="s">
        <v>852</v>
      </c>
      <c r="H372" s="237">
        <f>SUM(H358:H371)</f>
        <v>193</v>
      </c>
      <c r="I372" s="223">
        <f>SUM(I358:I371)</f>
        <v>963</v>
      </c>
      <c r="J372" s="224" t="s">
        <v>852</v>
      </c>
      <c r="K372" s="237">
        <f>SUM(K358:K371)</f>
        <v>219</v>
      </c>
    </row>
    <row r="373" spans="1:11" ht="9.75" customHeight="1" thickBot="1">
      <c r="A373" s="40"/>
      <c r="B373" s="41"/>
      <c r="C373" s="42"/>
      <c r="D373" s="42"/>
      <c r="E373" s="42"/>
      <c r="F373" s="42"/>
      <c r="G373" s="42"/>
      <c r="H373" s="42"/>
      <c r="I373" s="42"/>
      <c r="J373" s="42"/>
      <c r="K373" s="43"/>
    </row>
    <row r="374" spans="1:11" ht="19.5" customHeight="1">
      <c r="A374" s="1253" t="s">
        <v>856</v>
      </c>
      <c r="B374" s="133" t="s">
        <v>187</v>
      </c>
      <c r="C374" s="211">
        <v>1</v>
      </c>
      <c r="D374" s="209" t="s">
        <v>852</v>
      </c>
      <c r="E374" s="210">
        <v>600</v>
      </c>
      <c r="F374" s="211">
        <v>1</v>
      </c>
      <c r="G374" s="209" t="s">
        <v>852</v>
      </c>
      <c r="H374" s="210">
        <v>630</v>
      </c>
      <c r="I374" s="211">
        <v>1</v>
      </c>
      <c r="J374" s="209" t="s">
        <v>852</v>
      </c>
      <c r="K374" s="210">
        <v>680</v>
      </c>
    </row>
    <row r="375" spans="1:11" ht="19.5" customHeight="1">
      <c r="A375" s="1254"/>
      <c r="B375" s="134" t="s">
        <v>757</v>
      </c>
      <c r="C375" s="214">
        <v>1</v>
      </c>
      <c r="D375" s="212" t="s">
        <v>852</v>
      </c>
      <c r="E375" s="213">
        <v>1000</v>
      </c>
      <c r="F375" s="214">
        <v>1</v>
      </c>
      <c r="G375" s="212" t="s">
        <v>852</v>
      </c>
      <c r="H375" s="213">
        <v>1200</v>
      </c>
      <c r="I375" s="214">
        <v>1</v>
      </c>
      <c r="J375" s="212" t="s">
        <v>852</v>
      </c>
      <c r="K375" s="213">
        <v>1500</v>
      </c>
    </row>
    <row r="376" spans="1:11" ht="19.5" customHeight="1" thickBot="1">
      <c r="A376" s="1254"/>
      <c r="B376" s="135"/>
      <c r="C376" s="448"/>
      <c r="D376" s="449"/>
      <c r="E376" s="287"/>
      <c r="F376" s="450"/>
      <c r="G376" s="449"/>
      <c r="H376" s="287"/>
      <c r="I376" s="450"/>
      <c r="J376" s="449"/>
      <c r="K376" s="287"/>
    </row>
    <row r="377" spans="1:11" s="156" customFormat="1" ht="19.5" customHeight="1" thickBot="1">
      <c r="A377" s="1221"/>
      <c r="B377" s="173" t="s">
        <v>810</v>
      </c>
      <c r="C377" s="223">
        <f>SUM(C374:C376)</f>
        <v>2</v>
      </c>
      <c r="D377" s="224"/>
      <c r="E377" s="237">
        <f>SUM(E374:E376)</f>
        <v>1600</v>
      </c>
      <c r="F377" s="223">
        <f>SUM(F374:F376)</f>
        <v>2</v>
      </c>
      <c r="G377" s="224"/>
      <c r="H377" s="237">
        <f>SUM(H374:H376)</f>
        <v>1830</v>
      </c>
      <c r="I377" s="223">
        <f>SUM(I374:I376)</f>
        <v>2</v>
      </c>
      <c r="J377" s="224"/>
      <c r="K377" s="237">
        <f>SUM(K374:K376)</f>
        <v>2180</v>
      </c>
    </row>
    <row r="378" spans="1:11" ht="9.75" customHeight="1" thickBot="1">
      <c r="A378" s="40"/>
      <c r="B378" s="41"/>
      <c r="C378" s="42"/>
      <c r="D378" s="42"/>
      <c r="E378" s="42"/>
      <c r="F378" s="42"/>
      <c r="G378" s="42"/>
      <c r="H378" s="42"/>
      <c r="I378" s="42"/>
      <c r="J378" s="42"/>
      <c r="K378" s="43"/>
    </row>
    <row r="379" spans="1:11" ht="28.5" customHeight="1">
      <c r="A379" s="1077" t="s">
        <v>857</v>
      </c>
      <c r="B379" s="218" t="s">
        <v>469</v>
      </c>
      <c r="C379" s="211">
        <v>50</v>
      </c>
      <c r="D379" s="209" t="s">
        <v>852</v>
      </c>
      <c r="E379" s="210">
        <v>80</v>
      </c>
      <c r="F379" s="211">
        <v>50</v>
      </c>
      <c r="G379" s="209" t="s">
        <v>852</v>
      </c>
      <c r="H379" s="210">
        <v>85</v>
      </c>
      <c r="I379" s="211">
        <v>50</v>
      </c>
      <c r="J379" s="209" t="s">
        <v>852</v>
      </c>
      <c r="K379" s="210">
        <v>90</v>
      </c>
    </row>
    <row r="380" spans="1:11" ht="19.5" customHeight="1">
      <c r="A380" s="1220"/>
      <c r="B380" s="222" t="s">
        <v>470</v>
      </c>
      <c r="C380" s="214">
        <v>1</v>
      </c>
      <c r="D380" s="212" t="s">
        <v>852</v>
      </c>
      <c r="E380" s="213">
        <v>0.65</v>
      </c>
      <c r="F380" s="214"/>
      <c r="G380" s="212"/>
      <c r="H380" s="213"/>
      <c r="I380" s="214"/>
      <c r="J380" s="212"/>
      <c r="K380" s="213"/>
    </row>
    <row r="381" spans="1:11" ht="28.5" customHeight="1">
      <c r="A381" s="1220"/>
      <c r="B381" s="567" t="s">
        <v>471</v>
      </c>
      <c r="C381" s="214">
        <v>1</v>
      </c>
      <c r="D381" s="212" t="s">
        <v>852</v>
      </c>
      <c r="E381" s="213">
        <v>20</v>
      </c>
      <c r="F381" s="214"/>
      <c r="G381" s="212"/>
      <c r="H381" s="213"/>
      <c r="I381" s="214"/>
      <c r="J381" s="212"/>
      <c r="K381" s="213"/>
    </row>
    <row r="382" spans="1:11" ht="28.5" customHeight="1">
      <c r="A382" s="1220"/>
      <c r="B382" s="567" t="s">
        <v>472</v>
      </c>
      <c r="C382" s="214">
        <v>1</v>
      </c>
      <c r="D382" s="212" t="s">
        <v>852</v>
      </c>
      <c r="E382" s="213">
        <v>8</v>
      </c>
      <c r="F382" s="214"/>
      <c r="G382" s="212"/>
      <c r="H382" s="213"/>
      <c r="I382" s="214"/>
      <c r="J382" s="212"/>
      <c r="K382" s="213"/>
    </row>
    <row r="383" spans="1:11" ht="28.5" customHeight="1">
      <c r="A383" s="1220"/>
      <c r="B383" s="567" t="s">
        <v>473</v>
      </c>
      <c r="C383" s="214">
        <v>2</v>
      </c>
      <c r="D383" s="212" t="s">
        <v>852</v>
      </c>
      <c r="E383" s="213">
        <v>2</v>
      </c>
      <c r="F383" s="214"/>
      <c r="G383" s="212"/>
      <c r="H383" s="213"/>
      <c r="I383" s="214"/>
      <c r="J383" s="212"/>
      <c r="K383" s="213"/>
    </row>
    <row r="384" spans="1:11" ht="28.5" customHeight="1">
      <c r="A384" s="1220"/>
      <c r="B384" s="567" t="s">
        <v>474</v>
      </c>
      <c r="C384" s="214">
        <v>2</v>
      </c>
      <c r="D384" s="212" t="s">
        <v>852</v>
      </c>
      <c r="E384" s="213">
        <v>3</v>
      </c>
      <c r="F384" s="214"/>
      <c r="G384" s="212"/>
      <c r="H384" s="213"/>
      <c r="I384" s="214"/>
      <c r="J384" s="212"/>
      <c r="K384" s="213"/>
    </row>
    <row r="385" spans="1:11" ht="28.5" customHeight="1">
      <c r="A385" s="1220"/>
      <c r="B385" s="568" t="s">
        <v>475</v>
      </c>
      <c r="C385" s="214">
        <v>10</v>
      </c>
      <c r="D385" s="212" t="s">
        <v>852</v>
      </c>
      <c r="E385" s="213">
        <v>28</v>
      </c>
      <c r="F385" s="214"/>
      <c r="G385" s="212"/>
      <c r="H385" s="213"/>
      <c r="I385" s="214"/>
      <c r="J385" s="212"/>
      <c r="K385" s="213"/>
    </row>
    <row r="386" spans="1:11" ht="28.5" customHeight="1">
      <c r="A386" s="1220"/>
      <c r="B386" s="568" t="s">
        <v>476</v>
      </c>
      <c r="C386" s="214">
        <v>20</v>
      </c>
      <c r="D386" s="212" t="s">
        <v>852</v>
      </c>
      <c r="E386" s="213">
        <v>13</v>
      </c>
      <c r="F386" s="214"/>
      <c r="G386" s="212"/>
      <c r="H386" s="213"/>
      <c r="I386" s="214"/>
      <c r="J386" s="212"/>
      <c r="K386" s="213"/>
    </row>
    <row r="387" spans="1:11" ht="19.5" customHeight="1" thickBot="1">
      <c r="A387" s="1220"/>
      <c r="B387" s="222"/>
      <c r="C387" s="244"/>
      <c r="D387" s="245"/>
      <c r="E387" s="246"/>
      <c r="F387" s="244"/>
      <c r="G387" s="245"/>
      <c r="H387" s="246"/>
      <c r="I387" s="244"/>
      <c r="J387" s="245"/>
      <c r="K387" s="246"/>
    </row>
    <row r="388" spans="1:11" s="156" customFormat="1" ht="19.5" customHeight="1" thickBot="1">
      <c r="A388" s="1221"/>
      <c r="B388" s="173" t="s">
        <v>810</v>
      </c>
      <c r="C388" s="223">
        <f>SUM(C379:C387)</f>
        <v>87</v>
      </c>
      <c r="D388" s="224" t="s">
        <v>852</v>
      </c>
      <c r="E388" s="237">
        <f>SUM(E379:E387)</f>
        <v>154.65</v>
      </c>
      <c r="F388" s="223">
        <f>SUM(F379:F387)</f>
        <v>50</v>
      </c>
      <c r="G388" s="224" t="s">
        <v>852</v>
      </c>
      <c r="H388" s="237">
        <f>SUM(H379:H387)</f>
        <v>85</v>
      </c>
      <c r="I388" s="223">
        <f>SUM(I379:I387)</f>
        <v>50</v>
      </c>
      <c r="J388" s="224" t="s">
        <v>852</v>
      </c>
      <c r="K388" s="237">
        <f>SUM(K379:K387)</f>
        <v>90</v>
      </c>
    </row>
    <row r="389" spans="1:11" ht="9.75" customHeight="1" thickBot="1">
      <c r="A389" s="40"/>
      <c r="B389" s="41"/>
      <c r="C389" s="42"/>
      <c r="D389" s="42"/>
      <c r="E389" s="42"/>
      <c r="F389" s="42"/>
      <c r="G389" s="42"/>
      <c r="H389" s="42"/>
      <c r="I389" s="42"/>
      <c r="J389" s="42"/>
      <c r="K389" s="43"/>
    </row>
    <row r="390" spans="1:11" ht="19.5" customHeight="1">
      <c r="A390" s="1077" t="s">
        <v>858</v>
      </c>
      <c r="B390" s="133" t="s">
        <v>188</v>
      </c>
      <c r="C390" s="211">
        <v>1</v>
      </c>
      <c r="D390" s="209" t="s">
        <v>852</v>
      </c>
      <c r="E390" s="210">
        <v>60</v>
      </c>
      <c r="F390" s="211">
        <v>1</v>
      </c>
      <c r="G390" s="209" t="s">
        <v>852</v>
      </c>
      <c r="H390" s="210">
        <v>80</v>
      </c>
      <c r="I390" s="211">
        <v>1</v>
      </c>
      <c r="J390" s="209" t="s">
        <v>852</v>
      </c>
      <c r="K390" s="210">
        <v>100</v>
      </c>
    </row>
    <row r="391" spans="1:11" ht="19.5" customHeight="1">
      <c r="A391" s="1220"/>
      <c r="B391" s="447" t="s">
        <v>211</v>
      </c>
      <c r="C391" s="305">
        <v>1</v>
      </c>
      <c r="D391" s="306" t="s">
        <v>852</v>
      </c>
      <c r="E391" s="311">
        <v>60</v>
      </c>
      <c r="F391" s="244">
        <v>1</v>
      </c>
      <c r="G391" s="245" t="s">
        <v>852</v>
      </c>
      <c r="H391" s="246">
        <v>60</v>
      </c>
      <c r="I391" s="244">
        <v>1</v>
      </c>
      <c r="J391" s="245" t="s">
        <v>852</v>
      </c>
      <c r="K391" s="246">
        <v>60</v>
      </c>
    </row>
    <row r="392" spans="1:11" ht="19.5" customHeight="1">
      <c r="A392" s="1220"/>
      <c r="B392" s="447"/>
      <c r="C392" s="305"/>
      <c r="D392" s="306"/>
      <c r="E392" s="311"/>
      <c r="F392" s="244"/>
      <c r="G392" s="245"/>
      <c r="H392" s="246"/>
      <c r="I392" s="244"/>
      <c r="J392" s="245"/>
      <c r="K392" s="246"/>
    </row>
    <row r="393" spans="1:11" ht="19.5" customHeight="1" thickBot="1">
      <c r="A393" s="1220"/>
      <c r="B393" s="135"/>
      <c r="C393" s="215"/>
      <c r="D393" s="216"/>
      <c r="E393" s="217"/>
      <c r="F393" s="214"/>
      <c r="G393" s="212"/>
      <c r="H393" s="213"/>
      <c r="I393" s="214"/>
      <c r="J393" s="212"/>
      <c r="K393" s="213"/>
    </row>
    <row r="394" spans="1:11" s="156" customFormat="1" ht="19.5" customHeight="1" thickBot="1">
      <c r="A394" s="1221"/>
      <c r="B394" s="173" t="s">
        <v>810</v>
      </c>
      <c r="C394" s="223">
        <f>SUM(C390:C393)</f>
        <v>2</v>
      </c>
      <c r="D394" s="224" t="s">
        <v>852</v>
      </c>
      <c r="E394" s="237">
        <f>SUM(E390:E393)</f>
        <v>120</v>
      </c>
      <c r="F394" s="223">
        <f>SUM(F390:F393)</f>
        <v>2</v>
      </c>
      <c r="G394" s="224" t="s">
        <v>852</v>
      </c>
      <c r="H394" s="237">
        <f>SUM(H390:H393)</f>
        <v>140</v>
      </c>
      <c r="I394" s="223">
        <f>SUM(I390:I393)</f>
        <v>2</v>
      </c>
      <c r="J394" s="224" t="s">
        <v>852</v>
      </c>
      <c r="K394" s="237">
        <f>SUM(K390:K393)</f>
        <v>160</v>
      </c>
    </row>
    <row r="395" spans="1:11" s="232" customFormat="1" ht="19.5" customHeight="1" thickBot="1">
      <c r="A395" s="1222" t="s">
        <v>365</v>
      </c>
      <c r="B395" s="1223"/>
      <c r="C395" s="230">
        <f>C372+C377+C388+C394</f>
        <v>705</v>
      </c>
      <c r="D395" s="231" t="s">
        <v>852</v>
      </c>
      <c r="E395" s="234">
        <f>E372+E377+E388+E394</f>
        <v>2047.65</v>
      </c>
      <c r="F395" s="230">
        <f>F372+F377+F388+F394</f>
        <v>1002</v>
      </c>
      <c r="G395" s="231" t="s">
        <v>852</v>
      </c>
      <c r="H395" s="234">
        <f>H372+H377+H388+H394</f>
        <v>2248</v>
      </c>
      <c r="I395" s="230">
        <f>I372+I377+I388+I394</f>
        <v>1017</v>
      </c>
      <c r="J395" s="231" t="s">
        <v>852</v>
      </c>
      <c r="K395" s="234">
        <f>K372+K377+K388+K394</f>
        <v>2649</v>
      </c>
    </row>
    <row r="396" spans="1:11" ht="9.75" customHeight="1" thickBot="1">
      <c r="A396" s="40"/>
      <c r="B396" s="41"/>
      <c r="C396" s="42"/>
      <c r="D396" s="42"/>
      <c r="E396" s="42"/>
      <c r="F396" s="42"/>
      <c r="G396" s="42"/>
      <c r="H396" s="42"/>
      <c r="I396" s="42"/>
      <c r="J396" s="42"/>
      <c r="K396" s="43"/>
    </row>
    <row r="397" spans="1:11" s="41" customFormat="1" ht="19.5" customHeight="1" thickBot="1">
      <c r="A397" s="1230" t="s">
        <v>527</v>
      </c>
      <c r="B397" s="1139"/>
      <c r="C397" s="228">
        <f>C355+C395</f>
        <v>12595</v>
      </c>
      <c r="D397" s="229" t="s">
        <v>852</v>
      </c>
      <c r="E397" s="235">
        <f>E355+E395</f>
        <v>4769.65</v>
      </c>
      <c r="F397" s="228">
        <f>F355+F395</f>
        <v>3177</v>
      </c>
      <c r="G397" s="229" t="s">
        <v>852</v>
      </c>
      <c r="H397" s="235">
        <f>H355+H395</f>
        <v>2613</v>
      </c>
      <c r="I397" s="228">
        <f>I355+I395</f>
        <v>3285</v>
      </c>
      <c r="J397" s="229" t="s">
        <v>852</v>
      </c>
      <c r="K397" s="236">
        <f>K355+K395</f>
        <v>3072</v>
      </c>
    </row>
    <row r="398" spans="1:11" ht="9.75" customHeight="1" thickBot="1">
      <c r="A398" s="49"/>
      <c r="B398" s="50"/>
      <c r="C398" s="391"/>
      <c r="D398" s="391"/>
      <c r="E398" s="391"/>
      <c r="F398" s="391"/>
      <c r="G398" s="391"/>
      <c r="H398" s="391"/>
      <c r="I398" s="391"/>
      <c r="J398" s="391"/>
      <c r="K398" s="312"/>
    </row>
    <row r="399" spans="1:11" s="41" customFormat="1" ht="19.5" customHeight="1" thickBot="1">
      <c r="A399" s="1212" t="s">
        <v>528</v>
      </c>
      <c r="B399" s="1243"/>
      <c r="C399" s="1243"/>
      <c r="D399" s="1243"/>
      <c r="E399" s="1243"/>
      <c r="F399" s="1243"/>
      <c r="G399" s="1243"/>
      <c r="H399" s="1243"/>
      <c r="I399" s="1243"/>
      <c r="J399" s="1243"/>
      <c r="K399" s="1244"/>
    </row>
    <row r="400" spans="1:11" ht="27" customHeight="1">
      <c r="A400" s="1077" t="s">
        <v>859</v>
      </c>
      <c r="B400" s="218" t="s">
        <v>93</v>
      </c>
      <c r="C400" s="211">
        <v>1</v>
      </c>
      <c r="D400" s="209" t="s">
        <v>200</v>
      </c>
      <c r="E400" s="210">
        <v>20</v>
      </c>
      <c r="F400" s="211">
        <v>1</v>
      </c>
      <c r="G400" s="209" t="s">
        <v>200</v>
      </c>
      <c r="H400" s="210">
        <v>25</v>
      </c>
      <c r="I400" s="211">
        <v>1</v>
      </c>
      <c r="J400" s="209" t="s">
        <v>200</v>
      </c>
      <c r="K400" s="210">
        <v>30</v>
      </c>
    </row>
    <row r="401" spans="1:11" ht="27" customHeight="1">
      <c r="A401" s="1220"/>
      <c r="B401" s="222" t="s">
        <v>94</v>
      </c>
      <c r="C401" s="244">
        <v>1</v>
      </c>
      <c r="D401" s="245" t="s">
        <v>200</v>
      </c>
      <c r="E401" s="246">
        <v>20</v>
      </c>
      <c r="F401" s="244">
        <v>1</v>
      </c>
      <c r="G401" s="245" t="s">
        <v>200</v>
      </c>
      <c r="H401" s="246">
        <v>25</v>
      </c>
      <c r="I401" s="244">
        <v>1</v>
      </c>
      <c r="J401" s="245" t="s">
        <v>200</v>
      </c>
      <c r="K401" s="246">
        <v>30</v>
      </c>
    </row>
    <row r="402" spans="1:11" ht="19.5" customHeight="1" thickBot="1">
      <c r="A402" s="1220"/>
      <c r="B402" s="222"/>
      <c r="C402" s="214"/>
      <c r="D402" s="212"/>
      <c r="E402" s="213"/>
      <c r="F402" s="214"/>
      <c r="G402" s="212"/>
      <c r="H402" s="213"/>
      <c r="I402" s="214"/>
      <c r="J402" s="212"/>
      <c r="K402" s="213"/>
    </row>
    <row r="403" spans="1:11" s="156" customFormat="1" ht="19.5" customHeight="1" thickBot="1">
      <c r="A403" s="1221"/>
      <c r="B403" s="173" t="s">
        <v>810</v>
      </c>
      <c r="C403" s="223">
        <f>SUM(C400:C402)</f>
        <v>2</v>
      </c>
      <c r="D403" s="224" t="s">
        <v>200</v>
      </c>
      <c r="E403" s="237">
        <f>SUM(E400:E402)</f>
        <v>40</v>
      </c>
      <c r="F403" s="223">
        <f>SUM(F400:F402)</f>
        <v>2</v>
      </c>
      <c r="G403" s="224" t="s">
        <v>200</v>
      </c>
      <c r="H403" s="237">
        <f>SUM(H400:H402)</f>
        <v>50</v>
      </c>
      <c r="I403" s="223">
        <f>SUM(I400:I402)</f>
        <v>2</v>
      </c>
      <c r="J403" s="224" t="s">
        <v>200</v>
      </c>
      <c r="K403" s="237">
        <f>SUM(K400:K402)</f>
        <v>60</v>
      </c>
    </row>
    <row r="404" spans="1:11" ht="9.75" customHeight="1" thickBot="1">
      <c r="A404" s="40"/>
      <c r="B404" s="41"/>
      <c r="C404" s="42"/>
      <c r="D404" s="42"/>
      <c r="E404" s="42"/>
      <c r="F404" s="42"/>
      <c r="G404" s="42"/>
      <c r="H404" s="42"/>
      <c r="I404" s="42"/>
      <c r="J404" s="42"/>
      <c r="K404" s="43"/>
    </row>
    <row r="405" spans="1:11" ht="27" customHeight="1">
      <c r="A405" s="1077" t="s">
        <v>860</v>
      </c>
      <c r="B405" s="218" t="s">
        <v>194</v>
      </c>
      <c r="C405" s="211">
        <v>1</v>
      </c>
      <c r="D405" s="209" t="s">
        <v>200</v>
      </c>
      <c r="E405" s="210">
        <v>65</v>
      </c>
      <c r="F405" s="211">
        <v>1</v>
      </c>
      <c r="G405" s="209" t="s">
        <v>200</v>
      </c>
      <c r="H405" s="210">
        <v>70</v>
      </c>
      <c r="I405" s="211">
        <v>1</v>
      </c>
      <c r="J405" s="209" t="s">
        <v>200</v>
      </c>
      <c r="K405" s="210">
        <v>80</v>
      </c>
    </row>
    <row r="406" spans="1:11" ht="19.5" customHeight="1" thickBot="1">
      <c r="A406" s="1220"/>
      <c r="B406" s="222"/>
      <c r="C406" s="214"/>
      <c r="D406" s="212"/>
      <c r="E406" s="213"/>
      <c r="F406" s="214"/>
      <c r="G406" s="212"/>
      <c r="H406" s="213"/>
      <c r="I406" s="214"/>
      <c r="J406" s="212"/>
      <c r="K406" s="213"/>
    </row>
    <row r="407" spans="1:11" s="156" customFormat="1" ht="19.5" customHeight="1" thickBot="1">
      <c r="A407" s="1221"/>
      <c r="B407" s="173" t="s">
        <v>810</v>
      </c>
      <c r="C407" s="223">
        <f>SUM(C405:C406)</f>
        <v>1</v>
      </c>
      <c r="D407" s="224" t="s">
        <v>200</v>
      </c>
      <c r="E407" s="237">
        <f>SUM(E405:E406)</f>
        <v>65</v>
      </c>
      <c r="F407" s="223">
        <f>SUM(F405:F406)</f>
        <v>1</v>
      </c>
      <c r="G407" s="224" t="s">
        <v>200</v>
      </c>
      <c r="H407" s="237">
        <f>SUM(H405:H406)</f>
        <v>70</v>
      </c>
      <c r="I407" s="223">
        <f>SUM(I405:I406)</f>
        <v>1</v>
      </c>
      <c r="J407" s="224" t="s">
        <v>200</v>
      </c>
      <c r="K407" s="237">
        <f>SUM(K405:K406)</f>
        <v>80</v>
      </c>
    </row>
    <row r="408" spans="1:11" ht="9.75" customHeight="1" thickBot="1">
      <c r="A408" s="40"/>
      <c r="B408" s="41"/>
      <c r="C408" s="42"/>
      <c r="D408" s="42"/>
      <c r="E408" s="42"/>
      <c r="F408" s="42"/>
      <c r="G408" s="42"/>
      <c r="H408" s="42"/>
      <c r="I408" s="42"/>
      <c r="J408" s="42"/>
      <c r="K408" s="43"/>
    </row>
    <row r="409" spans="1:11" ht="27" customHeight="1">
      <c r="A409" s="1077" t="s">
        <v>861</v>
      </c>
      <c r="B409" s="218" t="s">
        <v>195</v>
      </c>
      <c r="C409" s="211">
        <v>1</v>
      </c>
      <c r="D409" s="209" t="s">
        <v>200</v>
      </c>
      <c r="E409" s="210">
        <v>40</v>
      </c>
      <c r="F409" s="211">
        <v>1</v>
      </c>
      <c r="G409" s="209" t="s">
        <v>200</v>
      </c>
      <c r="H409" s="210">
        <v>40</v>
      </c>
      <c r="I409" s="211">
        <v>1</v>
      </c>
      <c r="J409" s="209" t="s">
        <v>200</v>
      </c>
      <c r="K409" s="210">
        <v>45</v>
      </c>
    </row>
    <row r="410" spans="1:11" ht="19.5" customHeight="1" thickBot="1">
      <c r="A410" s="1220"/>
      <c r="B410" s="222"/>
      <c r="C410" s="214"/>
      <c r="D410" s="212"/>
      <c r="E410" s="213"/>
      <c r="F410" s="214"/>
      <c r="G410" s="212"/>
      <c r="H410" s="213"/>
      <c r="I410" s="214"/>
      <c r="J410" s="212"/>
      <c r="K410" s="213"/>
    </row>
    <row r="411" spans="1:11" s="156" customFormat="1" ht="19.5" customHeight="1" thickBot="1">
      <c r="A411" s="1221"/>
      <c r="B411" s="173" t="s">
        <v>810</v>
      </c>
      <c r="C411" s="223">
        <f>SUM(C409:C410)</f>
        <v>1</v>
      </c>
      <c r="D411" s="224" t="s">
        <v>200</v>
      </c>
      <c r="E411" s="237">
        <f>SUM(E409:E410)</f>
        <v>40</v>
      </c>
      <c r="F411" s="223">
        <f>SUM(F409:F410)</f>
        <v>1</v>
      </c>
      <c r="G411" s="224" t="s">
        <v>200</v>
      </c>
      <c r="H411" s="237">
        <f>SUM(H409:H410)</f>
        <v>40</v>
      </c>
      <c r="I411" s="223">
        <f>SUM(I409:I410)</f>
        <v>1</v>
      </c>
      <c r="J411" s="224" t="s">
        <v>200</v>
      </c>
      <c r="K411" s="237">
        <f>SUM(K409:K410)</f>
        <v>45</v>
      </c>
    </row>
    <row r="412" spans="1:11" ht="9.75" customHeight="1" thickBot="1">
      <c r="A412" s="40"/>
      <c r="B412" s="41"/>
      <c r="C412" s="42"/>
      <c r="D412" s="42"/>
      <c r="E412" s="42"/>
      <c r="F412" s="42"/>
      <c r="G412" s="42"/>
      <c r="H412" s="42"/>
      <c r="I412" s="42"/>
      <c r="J412" s="42"/>
      <c r="K412" s="43"/>
    </row>
    <row r="413" spans="1:11" ht="27" customHeight="1">
      <c r="A413" s="1077" t="s">
        <v>862</v>
      </c>
      <c r="B413" s="218" t="s">
        <v>196</v>
      </c>
      <c r="C413" s="211">
        <v>1</v>
      </c>
      <c r="D413" s="209" t="s">
        <v>200</v>
      </c>
      <c r="E413" s="210">
        <v>65</v>
      </c>
      <c r="F413" s="211">
        <v>1</v>
      </c>
      <c r="G413" s="209" t="s">
        <v>200</v>
      </c>
      <c r="H413" s="210">
        <v>70</v>
      </c>
      <c r="I413" s="211">
        <v>1</v>
      </c>
      <c r="J413" s="209" t="s">
        <v>200</v>
      </c>
      <c r="K413" s="210">
        <v>75</v>
      </c>
    </row>
    <row r="414" spans="1:11" ht="19.5" customHeight="1" thickBot="1">
      <c r="A414" s="1220"/>
      <c r="B414" s="220"/>
      <c r="C414" s="215"/>
      <c r="D414" s="216"/>
      <c r="E414" s="217"/>
      <c r="F414" s="214"/>
      <c r="G414" s="212"/>
      <c r="H414" s="213"/>
      <c r="I414" s="214"/>
      <c r="J414" s="212"/>
      <c r="K414" s="213"/>
    </row>
    <row r="415" spans="1:11" s="156" customFormat="1" ht="19.5" customHeight="1" thickBot="1">
      <c r="A415" s="1221"/>
      <c r="B415" s="173" t="s">
        <v>810</v>
      </c>
      <c r="C415" s="223">
        <f>SUM(C413:C414)</f>
        <v>1</v>
      </c>
      <c r="D415" s="224" t="s">
        <v>200</v>
      </c>
      <c r="E415" s="237">
        <f>SUM(E413:E414)</f>
        <v>65</v>
      </c>
      <c r="F415" s="223">
        <f>SUM(F413:F414)</f>
        <v>1</v>
      </c>
      <c r="G415" s="224" t="s">
        <v>200</v>
      </c>
      <c r="H415" s="237">
        <f>SUM(H413:H414)</f>
        <v>70</v>
      </c>
      <c r="I415" s="223">
        <f>SUM(I413:I414)</f>
        <v>1</v>
      </c>
      <c r="J415" s="224" t="s">
        <v>200</v>
      </c>
      <c r="K415" s="237">
        <f>SUM(K413:K414)</f>
        <v>75</v>
      </c>
    </row>
    <row r="416" spans="1:11" ht="9.75" customHeight="1" thickBot="1">
      <c r="A416" s="40"/>
      <c r="B416" s="41"/>
      <c r="C416" s="42"/>
      <c r="D416" s="42"/>
      <c r="E416" s="42"/>
      <c r="F416" s="42"/>
      <c r="G416" s="42"/>
      <c r="H416" s="42"/>
      <c r="I416" s="42"/>
      <c r="J416" s="42"/>
      <c r="K416" s="43"/>
    </row>
    <row r="417" spans="1:11" ht="27" customHeight="1">
      <c r="A417" s="1077" t="s">
        <v>863</v>
      </c>
      <c r="B417" s="133" t="s">
        <v>197</v>
      </c>
      <c r="C417" s="211">
        <v>1</v>
      </c>
      <c r="D417" s="209" t="s">
        <v>200</v>
      </c>
      <c r="E417" s="210">
        <v>30</v>
      </c>
      <c r="F417" s="211">
        <v>1</v>
      </c>
      <c r="G417" s="209" t="s">
        <v>200</v>
      </c>
      <c r="H417" s="210">
        <v>35</v>
      </c>
      <c r="I417" s="211">
        <v>1</v>
      </c>
      <c r="J417" s="209" t="s">
        <v>200</v>
      </c>
      <c r="K417" s="210">
        <v>35</v>
      </c>
    </row>
    <row r="418" spans="1:11" ht="19.5" customHeight="1">
      <c r="A418" s="1220"/>
      <c r="B418" s="222" t="s">
        <v>198</v>
      </c>
      <c r="C418" s="214">
        <v>1</v>
      </c>
      <c r="D418" s="245" t="s">
        <v>200</v>
      </c>
      <c r="E418" s="213">
        <v>30</v>
      </c>
      <c r="F418" s="214">
        <v>1</v>
      </c>
      <c r="G418" s="245" t="s">
        <v>200</v>
      </c>
      <c r="H418" s="213">
        <v>35</v>
      </c>
      <c r="I418" s="214">
        <v>1</v>
      </c>
      <c r="J418" s="245" t="s">
        <v>200</v>
      </c>
      <c r="K418" s="213">
        <v>35</v>
      </c>
    </row>
    <row r="419" spans="1:11" ht="19.5" customHeight="1" thickBot="1">
      <c r="A419" s="1220"/>
      <c r="B419" s="220"/>
      <c r="C419" s="215"/>
      <c r="D419" s="216"/>
      <c r="E419" s="217"/>
      <c r="F419" s="214"/>
      <c r="G419" s="212"/>
      <c r="H419" s="213"/>
      <c r="I419" s="214"/>
      <c r="J419" s="212"/>
      <c r="K419" s="213"/>
    </row>
    <row r="420" spans="1:11" s="156" customFormat="1" ht="19.5" customHeight="1" thickBot="1">
      <c r="A420" s="1221"/>
      <c r="B420" s="173" t="s">
        <v>810</v>
      </c>
      <c r="C420" s="223">
        <f>SUM(C417:C419)</f>
        <v>2</v>
      </c>
      <c r="D420" s="224" t="s">
        <v>200</v>
      </c>
      <c r="E420" s="237">
        <f>SUM(E417:E419)</f>
        <v>60</v>
      </c>
      <c r="F420" s="223">
        <f>SUM(F417:F419)</f>
        <v>2</v>
      </c>
      <c r="G420" s="224" t="s">
        <v>200</v>
      </c>
      <c r="H420" s="237">
        <f>SUM(H417:H419)</f>
        <v>70</v>
      </c>
      <c r="I420" s="223">
        <f>SUM(I417:I419)</f>
        <v>2</v>
      </c>
      <c r="J420" s="224" t="s">
        <v>200</v>
      </c>
      <c r="K420" s="237">
        <f>SUM(K417:K419)</f>
        <v>70</v>
      </c>
    </row>
    <row r="421" spans="1:11" ht="9.75" customHeight="1" thickBot="1">
      <c r="A421" s="40"/>
      <c r="B421" s="41"/>
      <c r="C421" s="42"/>
      <c r="D421" s="42"/>
      <c r="E421" s="42"/>
      <c r="F421" s="42"/>
      <c r="G421" s="42"/>
      <c r="H421" s="42"/>
      <c r="I421" s="42"/>
      <c r="J421" s="42"/>
      <c r="K421" s="43"/>
    </row>
    <row r="422" spans="1:11" s="41" customFormat="1" ht="19.5" customHeight="1" thickBot="1">
      <c r="A422" s="1230" t="s">
        <v>529</v>
      </c>
      <c r="B422" s="1139"/>
      <c r="C422" s="228">
        <f>C403+C407+C411+C415+C420</f>
        <v>7</v>
      </c>
      <c r="D422" s="229" t="s">
        <v>200</v>
      </c>
      <c r="E422" s="236">
        <f>E403+E407+E411+E415+E420</f>
        <v>270</v>
      </c>
      <c r="F422" s="228">
        <f>F403+F407+F411+F415+F420</f>
        <v>7</v>
      </c>
      <c r="G422" s="229" t="s">
        <v>200</v>
      </c>
      <c r="H422" s="236">
        <f>H403+H407+H411+H415+H420</f>
        <v>300</v>
      </c>
      <c r="I422" s="228">
        <f>I403+I407+I411+I415+I420</f>
        <v>7</v>
      </c>
      <c r="J422" s="229" t="s">
        <v>200</v>
      </c>
      <c r="K422" s="236">
        <f>K403+K407+K411+K415+K420</f>
        <v>330</v>
      </c>
    </row>
    <row r="423" spans="1:11" ht="9.75" customHeight="1" thickBot="1">
      <c r="A423" s="40"/>
      <c r="B423" s="41"/>
      <c r="C423" s="42"/>
      <c r="D423" s="42"/>
      <c r="E423" s="42"/>
      <c r="F423" s="42"/>
      <c r="G423" s="42"/>
      <c r="H423" s="42"/>
      <c r="I423" s="42"/>
      <c r="J423" s="42"/>
      <c r="K423" s="43"/>
    </row>
    <row r="424" spans="1:11" s="41" customFormat="1" ht="19.5" customHeight="1" thickBot="1">
      <c r="A424" s="1212" t="s">
        <v>530</v>
      </c>
      <c r="B424" s="1243"/>
      <c r="C424" s="1243"/>
      <c r="D424" s="1243"/>
      <c r="E424" s="1243"/>
      <c r="F424" s="1243"/>
      <c r="G424" s="1243"/>
      <c r="H424" s="1243"/>
      <c r="I424" s="1243"/>
      <c r="J424" s="1243"/>
      <c r="K424" s="1244"/>
    </row>
    <row r="425" spans="1:11" ht="27" customHeight="1">
      <c r="A425" s="1077" t="s">
        <v>864</v>
      </c>
      <c r="B425" s="218" t="s">
        <v>361</v>
      </c>
      <c r="C425" s="211">
        <v>2</v>
      </c>
      <c r="D425" s="209" t="s">
        <v>852</v>
      </c>
      <c r="E425" s="210">
        <v>15</v>
      </c>
      <c r="F425" s="211">
        <v>2</v>
      </c>
      <c r="G425" s="209" t="s">
        <v>852</v>
      </c>
      <c r="H425" s="210">
        <v>17</v>
      </c>
      <c r="I425" s="211">
        <v>2</v>
      </c>
      <c r="J425" s="209" t="s">
        <v>852</v>
      </c>
      <c r="K425" s="210">
        <v>20</v>
      </c>
    </row>
    <row r="426" spans="1:11" ht="27" customHeight="1">
      <c r="A426" s="1220"/>
      <c r="B426" s="222" t="s">
        <v>758</v>
      </c>
      <c r="C426" s="214">
        <v>2</v>
      </c>
      <c r="D426" s="212" t="s">
        <v>852</v>
      </c>
      <c r="E426" s="213">
        <v>15</v>
      </c>
      <c r="F426" s="214">
        <v>2</v>
      </c>
      <c r="G426" s="212" t="s">
        <v>852</v>
      </c>
      <c r="H426" s="213">
        <v>20</v>
      </c>
      <c r="I426" s="214">
        <v>2</v>
      </c>
      <c r="J426" s="212" t="s">
        <v>852</v>
      </c>
      <c r="K426" s="213">
        <v>23</v>
      </c>
    </row>
    <row r="427" spans="1:11" ht="19.5" customHeight="1" thickBot="1">
      <c r="A427" s="1220"/>
      <c r="B427" s="219"/>
      <c r="C427" s="214"/>
      <c r="D427" s="212"/>
      <c r="E427" s="213"/>
      <c r="F427" s="214"/>
      <c r="G427" s="212"/>
      <c r="H427" s="213"/>
      <c r="I427" s="214"/>
      <c r="J427" s="212"/>
      <c r="K427" s="213"/>
    </row>
    <row r="428" spans="1:11" s="156" customFormat="1" ht="19.5" customHeight="1" thickBot="1">
      <c r="A428" s="1221"/>
      <c r="B428" s="173" t="s">
        <v>810</v>
      </c>
      <c r="C428" s="223">
        <f>SUM(C425:C427)</f>
        <v>4</v>
      </c>
      <c r="D428" s="224" t="s">
        <v>852</v>
      </c>
      <c r="E428" s="237">
        <f>SUM(E425:E427)</f>
        <v>30</v>
      </c>
      <c r="F428" s="223">
        <f>SUM(F425:F427)</f>
        <v>4</v>
      </c>
      <c r="G428" s="224" t="s">
        <v>852</v>
      </c>
      <c r="H428" s="237">
        <f>SUM(H425:H427)</f>
        <v>37</v>
      </c>
      <c r="I428" s="223">
        <f>SUM(I425:I427)</f>
        <v>4</v>
      </c>
      <c r="J428" s="224" t="s">
        <v>852</v>
      </c>
      <c r="K428" s="237">
        <f>SUM(K425:K427)</f>
        <v>43</v>
      </c>
    </row>
    <row r="429" spans="1:11" ht="9.75" customHeight="1" thickBot="1">
      <c r="A429" s="40"/>
      <c r="B429" s="41"/>
      <c r="C429" s="42"/>
      <c r="D429" s="42"/>
      <c r="E429" s="42"/>
      <c r="F429" s="42"/>
      <c r="G429" s="42"/>
      <c r="H429" s="42"/>
      <c r="I429" s="42"/>
      <c r="J429" s="42"/>
      <c r="K429" s="43"/>
    </row>
    <row r="430" spans="1:11" s="41" customFormat="1" ht="19.5" customHeight="1" thickBot="1">
      <c r="A430" s="1230" t="s">
        <v>531</v>
      </c>
      <c r="B430" s="1139"/>
      <c r="C430" s="228">
        <f>C428</f>
        <v>4</v>
      </c>
      <c r="D430" s="229" t="s">
        <v>852</v>
      </c>
      <c r="E430" s="236">
        <f>E428</f>
        <v>30</v>
      </c>
      <c r="F430" s="228">
        <f>F428</f>
        <v>4</v>
      </c>
      <c r="G430" s="229" t="s">
        <v>852</v>
      </c>
      <c r="H430" s="236">
        <f>H428</f>
        <v>37</v>
      </c>
      <c r="I430" s="228">
        <f>I428</f>
        <v>4</v>
      </c>
      <c r="J430" s="229" t="s">
        <v>852</v>
      </c>
      <c r="K430" s="236">
        <f>K428</f>
        <v>43</v>
      </c>
    </row>
    <row r="431" spans="1:11" ht="9.75" customHeight="1" thickBot="1">
      <c r="A431" s="40"/>
      <c r="B431" s="41"/>
      <c r="C431" s="42"/>
      <c r="D431" s="42"/>
      <c r="E431" s="42"/>
      <c r="F431" s="42"/>
      <c r="G431" s="42"/>
      <c r="H431" s="42"/>
      <c r="I431" s="42"/>
      <c r="J431" s="42"/>
      <c r="K431" s="43"/>
    </row>
    <row r="432" spans="1:11" s="41" customFormat="1" ht="19.5" customHeight="1" thickBot="1">
      <c r="A432" s="1212" t="s">
        <v>532</v>
      </c>
      <c r="B432" s="1243"/>
      <c r="C432" s="1243"/>
      <c r="D432" s="1243"/>
      <c r="E432" s="1243"/>
      <c r="F432" s="1243"/>
      <c r="G432" s="1243"/>
      <c r="H432" s="1243"/>
      <c r="I432" s="1243"/>
      <c r="J432" s="1243"/>
      <c r="K432" s="1244"/>
    </row>
    <row r="433" spans="1:11" ht="19.5" customHeight="1">
      <c r="A433" s="1077" t="s">
        <v>865</v>
      </c>
      <c r="B433" s="218" t="s">
        <v>199</v>
      </c>
      <c r="C433" s="211">
        <v>2</v>
      </c>
      <c r="D433" s="209" t="s">
        <v>852</v>
      </c>
      <c r="E433" s="210">
        <v>40</v>
      </c>
      <c r="F433" s="211">
        <v>2</v>
      </c>
      <c r="G433" s="209" t="s">
        <v>852</v>
      </c>
      <c r="H433" s="210">
        <v>50</v>
      </c>
      <c r="I433" s="211">
        <v>2</v>
      </c>
      <c r="J433" s="209" t="s">
        <v>852</v>
      </c>
      <c r="K433" s="210">
        <v>55</v>
      </c>
    </row>
    <row r="434" spans="1:11" ht="19.5" customHeight="1" thickBot="1">
      <c r="A434" s="1220"/>
      <c r="B434" s="219"/>
      <c r="C434" s="214"/>
      <c r="D434" s="212"/>
      <c r="E434" s="213"/>
      <c r="F434" s="214"/>
      <c r="G434" s="212"/>
      <c r="H434" s="213"/>
      <c r="I434" s="214"/>
      <c r="J434" s="212"/>
      <c r="K434" s="213"/>
    </row>
    <row r="435" spans="1:11" s="156" customFormat="1" ht="19.5" customHeight="1" thickBot="1">
      <c r="A435" s="1221"/>
      <c r="B435" s="173" t="s">
        <v>810</v>
      </c>
      <c r="C435" s="223">
        <f>SUM(C433:C434)</f>
        <v>2</v>
      </c>
      <c r="D435" s="224" t="s">
        <v>852</v>
      </c>
      <c r="E435" s="237">
        <f>SUM(E433:E434)</f>
        <v>40</v>
      </c>
      <c r="F435" s="223">
        <f>SUM(F433:F434)</f>
        <v>2</v>
      </c>
      <c r="G435" s="224" t="s">
        <v>852</v>
      </c>
      <c r="H435" s="237">
        <f>SUM(H433:H434)</f>
        <v>50</v>
      </c>
      <c r="I435" s="223">
        <f>SUM(I433:I434)</f>
        <v>2</v>
      </c>
      <c r="J435" s="224" t="s">
        <v>852</v>
      </c>
      <c r="K435" s="237">
        <f>SUM(K433:K434)</f>
        <v>55</v>
      </c>
    </row>
    <row r="436" spans="1:11" ht="9.75" customHeight="1" thickBot="1">
      <c r="A436" s="40"/>
      <c r="B436" s="41"/>
      <c r="C436" s="42"/>
      <c r="D436" s="42"/>
      <c r="E436" s="42"/>
      <c r="F436" s="42"/>
      <c r="G436" s="42"/>
      <c r="H436" s="42"/>
      <c r="I436" s="42"/>
      <c r="J436" s="42"/>
      <c r="K436" s="43"/>
    </row>
    <row r="437" spans="1:11" s="41" customFormat="1" ht="19.5" customHeight="1" thickBot="1">
      <c r="A437" s="1230" t="s">
        <v>533</v>
      </c>
      <c r="B437" s="1139"/>
      <c r="C437" s="228">
        <f>C435</f>
        <v>2</v>
      </c>
      <c r="D437" s="229" t="s">
        <v>852</v>
      </c>
      <c r="E437" s="236">
        <f>E435</f>
        <v>40</v>
      </c>
      <c r="F437" s="228">
        <f>F435</f>
        <v>2</v>
      </c>
      <c r="G437" s="229" t="s">
        <v>852</v>
      </c>
      <c r="H437" s="236">
        <f>H435</f>
        <v>50</v>
      </c>
      <c r="I437" s="228">
        <f>I435</f>
        <v>2</v>
      </c>
      <c r="J437" s="229" t="s">
        <v>852</v>
      </c>
      <c r="K437" s="236">
        <f>K435</f>
        <v>55</v>
      </c>
    </row>
    <row r="438" spans="1:11" ht="9.75" customHeight="1" thickBot="1">
      <c r="A438" s="40"/>
      <c r="B438" s="41"/>
      <c r="C438" s="42"/>
      <c r="D438" s="42"/>
      <c r="E438" s="42"/>
      <c r="F438" s="42"/>
      <c r="G438" s="42"/>
      <c r="H438" s="42"/>
      <c r="I438" s="42"/>
      <c r="J438" s="42"/>
      <c r="K438" s="43"/>
    </row>
    <row r="439" spans="1:11" s="243" customFormat="1" ht="21.75" customHeight="1" thickBot="1">
      <c r="A439" s="1239" t="s">
        <v>123</v>
      </c>
      <c r="B439" s="1252"/>
      <c r="C439" s="240">
        <f>C397+C422+C430+C437</f>
        <v>12608</v>
      </c>
      <c r="D439" s="241"/>
      <c r="E439" s="242">
        <f>E397+E422+E430+E437</f>
        <v>5109.65</v>
      </c>
      <c r="F439" s="240">
        <f>F397+F422+F430+F437</f>
        <v>3190</v>
      </c>
      <c r="G439" s="241"/>
      <c r="H439" s="242">
        <f>H397+H422+H430+H437</f>
        <v>3000</v>
      </c>
      <c r="I439" s="240">
        <f>I397+I422+I430+I437</f>
        <v>3298</v>
      </c>
      <c r="J439" s="241"/>
      <c r="K439" s="242">
        <f>K397+K422+K430+K437</f>
        <v>3500</v>
      </c>
    </row>
    <row r="440" ht="12.75" customHeight="1"/>
    <row r="441" spans="1:20" ht="57" customHeight="1">
      <c r="A441" s="185" t="s">
        <v>176</v>
      </c>
      <c r="B441" s="1249" t="s">
        <v>698</v>
      </c>
      <c r="C441" s="1250"/>
      <c r="D441" s="1250"/>
      <c r="E441" s="1250"/>
      <c r="F441" s="1250"/>
      <c r="G441" s="1250"/>
      <c r="H441" s="1250"/>
      <c r="I441" s="1250"/>
      <c r="J441" s="1250"/>
      <c r="K441" s="1250"/>
      <c r="L441" s="439"/>
      <c r="M441" s="439"/>
      <c r="N441" s="439"/>
      <c r="O441" s="439"/>
      <c r="P441" s="439"/>
      <c r="Q441" s="439"/>
      <c r="R441" s="439"/>
      <c r="S441" s="439"/>
      <c r="T441" s="439"/>
    </row>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7.5" customHeight="1"/>
    <row r="523" ht="12.75" customHeight="1"/>
    <row r="524" ht="12.75" customHeight="1"/>
    <row r="525" ht="12.75" customHeight="1"/>
    <row r="526" ht="12.75" customHeight="1"/>
    <row r="527" spans="1:11" s="227" customFormat="1" ht="22.5" customHeight="1">
      <c r="A527" s="1132" t="s">
        <v>538</v>
      </c>
      <c r="B527" s="1132"/>
      <c r="C527" s="1132"/>
      <c r="D527" s="1132"/>
      <c r="E527" s="1132"/>
      <c r="F527" s="1132"/>
      <c r="G527" s="1132"/>
      <c r="H527" s="1132"/>
      <c r="I527" s="1132"/>
      <c r="J527" s="1132"/>
      <c r="K527" s="1132"/>
    </row>
    <row r="529" spans="8:11" ht="15" customHeight="1" thickBot="1">
      <c r="H529" s="1180" t="s">
        <v>737</v>
      </c>
      <c r="I529" s="1181"/>
      <c r="J529" s="1181"/>
      <c r="K529" s="1181"/>
    </row>
    <row r="530" spans="1:11" s="41" customFormat="1" ht="19.5" customHeight="1" thickBot="1">
      <c r="A530" s="1182" t="s">
        <v>607</v>
      </c>
      <c r="B530" s="1183"/>
      <c r="C530" s="1184" t="s">
        <v>314</v>
      </c>
      <c r="D530" s="1185"/>
      <c r="E530" s="1185"/>
      <c r="F530" s="1185"/>
      <c r="G530" s="1185"/>
      <c r="H530" s="1185"/>
      <c r="I530" s="1185"/>
      <c r="J530" s="1185"/>
      <c r="K530" s="1186"/>
    </row>
    <row r="531" spans="1:11" s="41" customFormat="1" ht="19.5" customHeight="1" thickBot="1">
      <c r="A531" s="1182" t="s">
        <v>608</v>
      </c>
      <c r="B531" s="1183"/>
      <c r="C531" s="1184" t="s">
        <v>122</v>
      </c>
      <c r="D531" s="1185"/>
      <c r="E531" s="1185"/>
      <c r="F531" s="1185"/>
      <c r="G531" s="1185"/>
      <c r="H531" s="1185"/>
      <c r="I531" s="1185"/>
      <c r="J531" s="1185"/>
      <c r="K531" s="1186"/>
    </row>
    <row r="532" spans="1:11" s="41" customFormat="1" ht="19.5" customHeight="1">
      <c r="A532" s="203" t="s">
        <v>609</v>
      </c>
      <c r="B532" s="204" t="s">
        <v>610</v>
      </c>
      <c r="C532" s="1187" t="s">
        <v>134</v>
      </c>
      <c r="D532" s="1188"/>
      <c r="E532" s="1188"/>
      <c r="F532" s="1188"/>
      <c r="G532" s="1188"/>
      <c r="H532" s="1188"/>
      <c r="I532" s="1188"/>
      <c r="J532" s="1188"/>
      <c r="K532" s="1189"/>
    </row>
    <row r="533" spans="1:11" s="41" customFormat="1" ht="19.5" customHeight="1">
      <c r="A533" s="205"/>
      <c r="B533" s="206" t="s">
        <v>611</v>
      </c>
      <c r="C533" s="1190" t="s">
        <v>31</v>
      </c>
      <c r="D533" s="1191"/>
      <c r="E533" s="1191"/>
      <c r="F533" s="1191"/>
      <c r="G533" s="1191"/>
      <c r="H533" s="1191"/>
      <c r="I533" s="1191"/>
      <c r="J533" s="1191"/>
      <c r="K533" s="1192"/>
    </row>
    <row r="534" spans="1:11" s="41" customFormat="1" ht="19.5" customHeight="1">
      <c r="A534" s="205"/>
      <c r="B534" s="206" t="s">
        <v>612</v>
      </c>
      <c r="C534" s="1196" t="s">
        <v>116</v>
      </c>
      <c r="D534" s="1197"/>
      <c r="E534" s="1197"/>
      <c r="F534" s="1197"/>
      <c r="G534" s="1197"/>
      <c r="H534" s="1197"/>
      <c r="I534" s="1197"/>
      <c r="J534" s="1197"/>
      <c r="K534" s="1198"/>
    </row>
    <row r="535" spans="1:11" s="41" customFormat="1" ht="19.5" customHeight="1">
      <c r="A535" s="205"/>
      <c r="B535" s="206" t="s">
        <v>790</v>
      </c>
      <c r="C535" s="1196" t="s">
        <v>218</v>
      </c>
      <c r="D535" s="1197"/>
      <c r="E535" s="1197"/>
      <c r="F535" s="1197"/>
      <c r="G535" s="1197"/>
      <c r="H535" s="1197"/>
      <c r="I535" s="1197"/>
      <c r="J535" s="1197"/>
      <c r="K535" s="1198"/>
    </row>
    <row r="536" spans="1:11" s="41" customFormat="1" ht="19.5" customHeight="1">
      <c r="A536" s="205"/>
      <c r="B536" s="206" t="s">
        <v>613</v>
      </c>
      <c r="C536" s="1196" t="s">
        <v>702</v>
      </c>
      <c r="D536" s="1197"/>
      <c r="E536" s="1197"/>
      <c r="F536" s="1197"/>
      <c r="G536" s="1197"/>
      <c r="H536" s="1197"/>
      <c r="I536" s="1197"/>
      <c r="J536" s="1197"/>
      <c r="K536" s="1198"/>
    </row>
    <row r="537" spans="1:11" s="41" customFormat="1" ht="19.5" customHeight="1">
      <c r="A537" s="205"/>
      <c r="B537" s="206" t="s">
        <v>816</v>
      </c>
      <c r="C537" s="1199">
        <f>C539</f>
        <v>1000</v>
      </c>
      <c r="D537" s="1200"/>
      <c r="E537" s="1200"/>
      <c r="F537" s="1200"/>
      <c r="G537" s="1200"/>
      <c r="H537" s="1200"/>
      <c r="I537" s="1200"/>
      <c r="J537" s="1200"/>
      <c r="K537" s="1201"/>
    </row>
    <row r="538" spans="1:11" s="41" customFormat="1" ht="19.5" customHeight="1">
      <c r="A538" s="205"/>
      <c r="B538" s="206" t="s">
        <v>656</v>
      </c>
      <c r="C538" s="1199">
        <v>0</v>
      </c>
      <c r="D538" s="1200"/>
      <c r="E538" s="1200"/>
      <c r="F538" s="1200"/>
      <c r="G538" s="1200"/>
      <c r="H538" s="1200"/>
      <c r="I538" s="1200"/>
      <c r="J538" s="1200"/>
      <c r="K538" s="1201"/>
    </row>
    <row r="539" spans="1:11" s="41" customFormat="1" ht="19.5" customHeight="1">
      <c r="A539" s="205"/>
      <c r="B539" s="206" t="s">
        <v>801</v>
      </c>
      <c r="C539" s="1199">
        <v>1000</v>
      </c>
      <c r="D539" s="1200"/>
      <c r="E539" s="1200"/>
      <c r="F539" s="1200"/>
      <c r="G539" s="1200"/>
      <c r="H539" s="1200"/>
      <c r="I539" s="1200"/>
      <c r="J539" s="1200"/>
      <c r="K539" s="1201"/>
    </row>
    <row r="540" spans="1:11" s="41" customFormat="1" ht="19.5" customHeight="1">
      <c r="A540" s="205"/>
      <c r="B540" s="206" t="s">
        <v>802</v>
      </c>
      <c r="C540" s="1199">
        <v>1200</v>
      </c>
      <c r="D540" s="1200"/>
      <c r="E540" s="1200"/>
      <c r="F540" s="1200"/>
      <c r="G540" s="1200"/>
      <c r="H540" s="1200"/>
      <c r="I540" s="1200"/>
      <c r="J540" s="1200"/>
      <c r="K540" s="1201"/>
    </row>
    <row r="541" spans="1:11" s="41" customFormat="1" ht="19.5" customHeight="1" thickBot="1">
      <c r="A541" s="207"/>
      <c r="B541" s="208" t="s">
        <v>734</v>
      </c>
      <c r="C541" s="1206">
        <v>1400</v>
      </c>
      <c r="D541" s="1207"/>
      <c r="E541" s="1207"/>
      <c r="F541" s="1207"/>
      <c r="G541" s="1207"/>
      <c r="H541" s="1207"/>
      <c r="I541" s="1207"/>
      <c r="J541" s="1207"/>
      <c r="K541" s="1208"/>
    </row>
    <row r="542" spans="1:11" s="41" customFormat="1" ht="30" customHeight="1" thickBot="1">
      <c r="A542" s="1209" t="s">
        <v>614</v>
      </c>
      <c r="B542" s="1210"/>
      <c r="C542" s="1210"/>
      <c r="D542" s="1210"/>
      <c r="E542" s="1210"/>
      <c r="F542" s="1210"/>
      <c r="G542" s="1210"/>
      <c r="H542" s="1210"/>
      <c r="I542" s="1210"/>
      <c r="J542" s="1210"/>
      <c r="K542" s="1211"/>
    </row>
    <row r="543" spans="1:11" s="41" customFormat="1" ht="19.5" customHeight="1">
      <c r="A543" s="1212" t="s">
        <v>794</v>
      </c>
      <c r="B543" s="1243"/>
      <c r="C543" s="1243"/>
      <c r="D543" s="1243"/>
      <c r="E543" s="1243"/>
      <c r="F543" s="1243"/>
      <c r="G543" s="1243"/>
      <c r="H543" s="1243"/>
      <c r="I543" s="1243"/>
      <c r="J543" s="1243"/>
      <c r="K543" s="1244"/>
    </row>
    <row r="544" spans="1:11" s="41" customFormat="1" ht="19.5" customHeight="1" thickBot="1">
      <c r="A544" s="1215" t="s">
        <v>535</v>
      </c>
      <c r="B544" s="1216"/>
      <c r="C544" s="1247"/>
      <c r="D544" s="1247"/>
      <c r="E544" s="1247"/>
      <c r="F544" s="1247"/>
      <c r="G544" s="1247"/>
      <c r="H544" s="1247"/>
      <c r="I544" s="1247"/>
      <c r="J544" s="1247"/>
      <c r="K544" s="1248"/>
    </row>
    <row r="545" spans="1:11" ht="30" customHeight="1" thickBot="1">
      <c r="A545" s="799" t="s">
        <v>363</v>
      </c>
      <c r="B545" s="1219"/>
      <c r="C545" s="1193" t="s">
        <v>307</v>
      </c>
      <c r="D545" s="1194"/>
      <c r="E545" s="1195"/>
      <c r="F545" s="1193" t="s">
        <v>308</v>
      </c>
      <c r="G545" s="1194"/>
      <c r="H545" s="1195"/>
      <c r="I545" s="1193" t="s">
        <v>482</v>
      </c>
      <c r="J545" s="1194"/>
      <c r="K545" s="1195"/>
    </row>
    <row r="546" spans="1:11" ht="30" customHeight="1">
      <c r="A546" s="1048" t="s">
        <v>795</v>
      </c>
      <c r="B546" s="1228" t="s">
        <v>796</v>
      </c>
      <c r="C546" s="1202" t="s">
        <v>303</v>
      </c>
      <c r="D546" s="1203"/>
      <c r="E546" s="1204" t="s">
        <v>304</v>
      </c>
      <c r="F546" s="1202" t="s">
        <v>303</v>
      </c>
      <c r="G546" s="1203"/>
      <c r="H546" s="1204" t="s">
        <v>304</v>
      </c>
      <c r="I546" s="1202" t="s">
        <v>303</v>
      </c>
      <c r="J546" s="1203"/>
      <c r="K546" s="1204" t="s">
        <v>304</v>
      </c>
    </row>
    <row r="547" spans="1:11" ht="30" customHeight="1" thickBot="1">
      <c r="A547" s="1049"/>
      <c r="B547" s="1229"/>
      <c r="C547" s="238" t="s">
        <v>305</v>
      </c>
      <c r="D547" s="239" t="s">
        <v>306</v>
      </c>
      <c r="E547" s="1205"/>
      <c r="F547" s="238" t="s">
        <v>305</v>
      </c>
      <c r="G547" s="239" t="s">
        <v>306</v>
      </c>
      <c r="H547" s="1205"/>
      <c r="I547" s="238" t="s">
        <v>305</v>
      </c>
      <c r="J547" s="239" t="s">
        <v>306</v>
      </c>
      <c r="K547" s="1205"/>
    </row>
    <row r="548" spans="1:11" ht="19.5" customHeight="1">
      <c r="A548" s="1077" t="s">
        <v>866</v>
      </c>
      <c r="B548" s="218" t="s">
        <v>294</v>
      </c>
      <c r="C548" s="211">
        <v>175</v>
      </c>
      <c r="D548" s="209" t="s">
        <v>295</v>
      </c>
      <c r="E548" s="210">
        <v>190</v>
      </c>
      <c r="F548" s="211">
        <v>185</v>
      </c>
      <c r="G548" s="209" t="s">
        <v>295</v>
      </c>
      <c r="H548" s="210">
        <v>220</v>
      </c>
      <c r="I548" s="211">
        <v>200</v>
      </c>
      <c r="J548" s="209" t="s">
        <v>295</v>
      </c>
      <c r="K548" s="210">
        <v>255</v>
      </c>
    </row>
    <row r="549" spans="1:11" ht="19.5" customHeight="1">
      <c r="A549" s="1220"/>
      <c r="B549" s="222" t="s">
        <v>296</v>
      </c>
      <c r="C549" s="214">
        <v>1430</v>
      </c>
      <c r="D549" s="212" t="s">
        <v>852</v>
      </c>
      <c r="E549" s="213">
        <v>220</v>
      </c>
      <c r="F549" s="214">
        <v>1700</v>
      </c>
      <c r="G549" s="212" t="s">
        <v>852</v>
      </c>
      <c r="H549" s="213">
        <v>250</v>
      </c>
      <c r="I549" s="214">
        <v>2000</v>
      </c>
      <c r="J549" s="212" t="s">
        <v>852</v>
      </c>
      <c r="K549" s="213">
        <v>300</v>
      </c>
    </row>
    <row r="550" spans="1:11" ht="19.5" customHeight="1">
      <c r="A550" s="1220"/>
      <c r="B550" s="222" t="s">
        <v>297</v>
      </c>
      <c r="C550" s="214">
        <v>700</v>
      </c>
      <c r="D550" s="212" t="s">
        <v>852</v>
      </c>
      <c r="E550" s="213">
        <v>20</v>
      </c>
      <c r="F550" s="214">
        <v>1000</v>
      </c>
      <c r="G550" s="212" t="s">
        <v>852</v>
      </c>
      <c r="H550" s="213">
        <v>30</v>
      </c>
      <c r="I550" s="214">
        <v>1300</v>
      </c>
      <c r="J550" s="212" t="s">
        <v>852</v>
      </c>
      <c r="K550" s="213">
        <v>35</v>
      </c>
    </row>
    <row r="551" spans="1:11" ht="19.5" customHeight="1" thickBot="1">
      <c r="A551" s="1220"/>
      <c r="B551" s="219"/>
      <c r="C551" s="214"/>
      <c r="D551" s="212"/>
      <c r="E551" s="213"/>
      <c r="F551" s="214"/>
      <c r="G551" s="212"/>
      <c r="H551" s="213"/>
      <c r="I551" s="214"/>
      <c r="J551" s="212"/>
      <c r="K551" s="213"/>
    </row>
    <row r="552" spans="1:11" s="156" customFormat="1" ht="19.5" customHeight="1" thickBot="1">
      <c r="A552" s="1221"/>
      <c r="B552" s="173" t="s">
        <v>810</v>
      </c>
      <c r="C552" s="223">
        <f>SUM(C548:C551)</f>
        <v>2305</v>
      </c>
      <c r="D552" s="224"/>
      <c r="E552" s="237">
        <f>SUM(E548:E551)</f>
        <v>430</v>
      </c>
      <c r="F552" s="223">
        <f>SUM(F548:F551)</f>
        <v>2885</v>
      </c>
      <c r="G552" s="224"/>
      <c r="H552" s="237">
        <f>SUM(H548:H551)</f>
        <v>500</v>
      </c>
      <c r="I552" s="223">
        <f>SUM(I548:I551)</f>
        <v>3500</v>
      </c>
      <c r="J552" s="224"/>
      <c r="K552" s="237">
        <f>SUM(K548:K551)</f>
        <v>590</v>
      </c>
    </row>
    <row r="553" spans="1:11" ht="9.75" customHeight="1" thickBot="1">
      <c r="A553" s="40"/>
      <c r="B553" s="41"/>
      <c r="C553" s="42"/>
      <c r="D553" s="42"/>
      <c r="E553" s="42"/>
      <c r="F553" s="42"/>
      <c r="G553" s="42"/>
      <c r="H553" s="42"/>
      <c r="I553" s="42"/>
      <c r="J553" s="42"/>
      <c r="K553" s="43"/>
    </row>
    <row r="554" spans="1:11" ht="19.5" customHeight="1">
      <c r="A554" s="1077" t="s">
        <v>867</v>
      </c>
      <c r="B554" s="218" t="s">
        <v>298</v>
      </c>
      <c r="C554" s="211">
        <v>41</v>
      </c>
      <c r="D554" s="209" t="s">
        <v>299</v>
      </c>
      <c r="E554" s="201">
        <v>410</v>
      </c>
      <c r="F554" s="211">
        <v>43</v>
      </c>
      <c r="G554" s="209" t="s">
        <v>299</v>
      </c>
      <c r="H554" s="210">
        <v>460</v>
      </c>
      <c r="I554" s="211">
        <v>47</v>
      </c>
      <c r="J554" s="209" t="s">
        <v>299</v>
      </c>
      <c r="K554" s="210">
        <v>550</v>
      </c>
    </row>
    <row r="555" spans="1:11" ht="19.5" customHeight="1">
      <c r="A555" s="1220"/>
      <c r="B555" s="222" t="s">
        <v>300</v>
      </c>
      <c r="C555" s="214">
        <v>19</v>
      </c>
      <c r="D555" s="212" t="s">
        <v>299</v>
      </c>
      <c r="E555" s="213">
        <v>140</v>
      </c>
      <c r="F555" s="214">
        <v>23</v>
      </c>
      <c r="G555" s="212" t="s">
        <v>299</v>
      </c>
      <c r="H555" s="213">
        <v>215</v>
      </c>
      <c r="I555" s="214">
        <v>25</v>
      </c>
      <c r="J555" s="212" t="s">
        <v>299</v>
      </c>
      <c r="K555" s="213">
        <v>230</v>
      </c>
    </row>
    <row r="556" spans="1:11" ht="19.5" customHeight="1" thickBot="1">
      <c r="A556" s="1220"/>
      <c r="B556" s="304"/>
      <c r="C556" s="305"/>
      <c r="D556" s="306"/>
      <c r="E556" s="307"/>
      <c r="F556" s="305"/>
      <c r="G556" s="306"/>
      <c r="H556" s="307"/>
      <c r="I556" s="305"/>
      <c r="J556" s="306"/>
      <c r="K556" s="307"/>
    </row>
    <row r="557" spans="1:11" s="156" customFormat="1" ht="19.5" customHeight="1" thickBot="1">
      <c r="A557" s="1221"/>
      <c r="B557" s="173" t="s">
        <v>810</v>
      </c>
      <c r="C557" s="223">
        <f>SUM(C554:C555)</f>
        <v>60</v>
      </c>
      <c r="D557" s="224" t="s">
        <v>299</v>
      </c>
      <c r="E557" s="237">
        <f>SUM(E554:E555)</f>
        <v>550</v>
      </c>
      <c r="F557" s="223">
        <f>SUM(F554:F555)</f>
        <v>66</v>
      </c>
      <c r="G557" s="224" t="s">
        <v>299</v>
      </c>
      <c r="H557" s="237">
        <f>SUM(H554:H555)</f>
        <v>675</v>
      </c>
      <c r="I557" s="223">
        <f>SUM(I554:I555)</f>
        <v>72</v>
      </c>
      <c r="J557" s="224" t="s">
        <v>299</v>
      </c>
      <c r="K557" s="237">
        <f>SUM(K554:K555)</f>
        <v>780</v>
      </c>
    </row>
    <row r="558" spans="1:11" ht="9.75" customHeight="1" thickBot="1">
      <c r="A558" s="40"/>
      <c r="B558" s="41"/>
      <c r="C558" s="42"/>
      <c r="D558" s="42"/>
      <c r="E558" s="42"/>
      <c r="F558" s="42"/>
      <c r="G558" s="42"/>
      <c r="H558" s="42"/>
      <c r="I558" s="42"/>
      <c r="J558" s="42"/>
      <c r="K558" s="43"/>
    </row>
    <row r="559" spans="1:11" ht="19.5" customHeight="1">
      <c r="A559" s="1077" t="s">
        <v>868</v>
      </c>
      <c r="B559" s="133" t="s">
        <v>301</v>
      </c>
      <c r="C559" s="211">
        <v>200</v>
      </c>
      <c r="D559" s="209" t="s">
        <v>852</v>
      </c>
      <c r="E559" s="210">
        <v>20</v>
      </c>
      <c r="F559" s="211">
        <v>250</v>
      </c>
      <c r="G559" s="209" t="s">
        <v>852</v>
      </c>
      <c r="H559" s="210">
        <v>25</v>
      </c>
      <c r="I559" s="211">
        <v>400</v>
      </c>
      <c r="J559" s="209" t="s">
        <v>852</v>
      </c>
      <c r="K559" s="210">
        <v>30</v>
      </c>
    </row>
    <row r="560" spans="1:11" ht="19.5" customHeight="1" thickBot="1">
      <c r="A560" s="1220"/>
      <c r="B560" s="304"/>
      <c r="C560" s="305"/>
      <c r="D560" s="306"/>
      <c r="E560" s="307"/>
      <c r="F560" s="305"/>
      <c r="G560" s="306"/>
      <c r="H560" s="307"/>
      <c r="I560" s="305"/>
      <c r="J560" s="306"/>
      <c r="K560" s="307"/>
    </row>
    <row r="561" spans="1:11" s="156" customFormat="1" ht="19.5" customHeight="1" thickBot="1">
      <c r="A561" s="1221"/>
      <c r="B561" s="173" t="s">
        <v>810</v>
      </c>
      <c r="C561" s="223">
        <f>SUM(C559:C559)</f>
        <v>200</v>
      </c>
      <c r="D561" s="224" t="s">
        <v>852</v>
      </c>
      <c r="E561" s="237">
        <f>SUM(E559:E559)</f>
        <v>20</v>
      </c>
      <c r="F561" s="223">
        <f>SUM(F559:F559)</f>
        <v>250</v>
      </c>
      <c r="G561" s="224" t="s">
        <v>852</v>
      </c>
      <c r="H561" s="237">
        <f>SUM(H559:H559)</f>
        <v>25</v>
      </c>
      <c r="I561" s="223">
        <f>SUM(I559:I559)</f>
        <v>400</v>
      </c>
      <c r="J561" s="224" t="s">
        <v>852</v>
      </c>
      <c r="K561" s="237">
        <f>SUM(K559:K559)</f>
        <v>30</v>
      </c>
    </row>
    <row r="562" spans="1:11" s="232" customFormat="1" ht="19.5" customHeight="1" thickBot="1">
      <c r="A562" s="1222" t="s">
        <v>536</v>
      </c>
      <c r="B562" s="1223"/>
      <c r="C562" s="230">
        <f>C552+C557+C561</f>
        <v>2565</v>
      </c>
      <c r="D562" s="231"/>
      <c r="E562" s="234">
        <f>E552+E557+E561</f>
        <v>1000</v>
      </c>
      <c r="F562" s="230">
        <f>F552+F557+F561</f>
        <v>3201</v>
      </c>
      <c r="G562" s="231"/>
      <c r="H562" s="234">
        <f>H552+H557+H561</f>
        <v>1200</v>
      </c>
      <c r="I562" s="230">
        <f>I552+I557+I561</f>
        <v>3972</v>
      </c>
      <c r="J562" s="231"/>
      <c r="K562" s="234">
        <f>K552+K557+K561</f>
        <v>1400</v>
      </c>
    </row>
    <row r="563" spans="1:11" ht="9.75" customHeight="1" thickBot="1">
      <c r="A563" s="40"/>
      <c r="B563" s="41"/>
      <c r="C563" s="42"/>
      <c r="D563" s="42"/>
      <c r="E563" s="42"/>
      <c r="F563" s="42"/>
      <c r="G563" s="42"/>
      <c r="H563" s="42"/>
      <c r="I563" s="42"/>
      <c r="J563" s="42"/>
      <c r="K563" s="43"/>
    </row>
    <row r="564" spans="1:11" s="226" customFormat="1" ht="21.75" customHeight="1" thickBot="1">
      <c r="A564" s="1230" t="s">
        <v>123</v>
      </c>
      <c r="B564" s="1238"/>
      <c r="C564" s="228">
        <f>C562</f>
        <v>2565</v>
      </c>
      <c r="D564" s="229"/>
      <c r="E564" s="236">
        <f>E562</f>
        <v>1000</v>
      </c>
      <c r="F564" s="228">
        <f>F562</f>
        <v>3201</v>
      </c>
      <c r="G564" s="229"/>
      <c r="H564" s="236">
        <f>H562</f>
        <v>1200</v>
      </c>
      <c r="I564" s="228">
        <f>I562</f>
        <v>3972</v>
      </c>
      <c r="J564" s="229"/>
      <c r="K564" s="236">
        <f>K562</f>
        <v>1400</v>
      </c>
    </row>
    <row r="565" ht="12.75" customHeight="1"/>
    <row r="566" spans="1:20" ht="57" customHeight="1">
      <c r="A566" s="185" t="s">
        <v>176</v>
      </c>
      <c r="B566" s="1249" t="s">
        <v>698</v>
      </c>
      <c r="C566" s="1250"/>
      <c r="D566" s="1250"/>
      <c r="E566" s="1250"/>
      <c r="F566" s="1250"/>
      <c r="G566" s="1250"/>
      <c r="H566" s="1250"/>
      <c r="I566" s="1250"/>
      <c r="J566" s="1250"/>
      <c r="K566" s="1250"/>
      <c r="L566" s="439"/>
      <c r="M566" s="439"/>
      <c r="N566" s="439"/>
      <c r="O566" s="439"/>
      <c r="P566" s="439"/>
      <c r="Q566" s="439"/>
      <c r="R566" s="439"/>
      <c r="S566" s="439"/>
      <c r="T566" s="439"/>
    </row>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spans="1:11" s="227" customFormat="1" ht="22.5" customHeight="1">
      <c r="A604" s="1132" t="s">
        <v>538</v>
      </c>
      <c r="B604" s="1132"/>
      <c r="C604" s="1132"/>
      <c r="D604" s="1132"/>
      <c r="E604" s="1132"/>
      <c r="F604" s="1132"/>
      <c r="G604" s="1132"/>
      <c r="H604" s="1132"/>
      <c r="I604" s="1132"/>
      <c r="J604" s="1132"/>
      <c r="K604" s="1132"/>
    </row>
    <row r="606" spans="8:11" ht="15" customHeight="1" thickBot="1">
      <c r="H606" s="1180" t="s">
        <v>737</v>
      </c>
      <c r="I606" s="1181"/>
      <c r="J606" s="1181"/>
      <c r="K606" s="1181"/>
    </row>
    <row r="607" spans="1:11" s="41" customFormat="1" ht="19.5" customHeight="1" thickBot="1">
      <c r="A607" s="1182" t="s">
        <v>607</v>
      </c>
      <c r="B607" s="1183"/>
      <c r="C607" s="1184" t="s">
        <v>314</v>
      </c>
      <c r="D607" s="1185"/>
      <c r="E607" s="1185"/>
      <c r="F607" s="1185"/>
      <c r="G607" s="1185"/>
      <c r="H607" s="1185"/>
      <c r="I607" s="1185"/>
      <c r="J607" s="1185"/>
      <c r="K607" s="1186"/>
    </row>
    <row r="608" spans="1:11" s="41" customFormat="1" ht="19.5" customHeight="1" thickBot="1">
      <c r="A608" s="1182" t="s">
        <v>608</v>
      </c>
      <c r="B608" s="1183"/>
      <c r="C608" s="1184" t="s">
        <v>122</v>
      </c>
      <c r="D608" s="1185"/>
      <c r="E608" s="1185"/>
      <c r="F608" s="1185"/>
      <c r="G608" s="1185"/>
      <c r="H608" s="1185"/>
      <c r="I608" s="1185"/>
      <c r="J608" s="1185"/>
      <c r="K608" s="1186"/>
    </row>
    <row r="609" spans="1:11" s="41" customFormat="1" ht="19.5" customHeight="1">
      <c r="A609" s="203" t="s">
        <v>609</v>
      </c>
      <c r="B609" s="204" t="s">
        <v>610</v>
      </c>
      <c r="C609" s="1187" t="s">
        <v>418</v>
      </c>
      <c r="D609" s="1188"/>
      <c r="E609" s="1188"/>
      <c r="F609" s="1188"/>
      <c r="G609" s="1188"/>
      <c r="H609" s="1188"/>
      <c r="I609" s="1188"/>
      <c r="J609" s="1188"/>
      <c r="K609" s="1189"/>
    </row>
    <row r="610" spans="1:11" s="41" customFormat="1" ht="19.5" customHeight="1">
      <c r="A610" s="205"/>
      <c r="B610" s="206" t="s">
        <v>611</v>
      </c>
      <c r="C610" s="1190" t="s">
        <v>31</v>
      </c>
      <c r="D610" s="1191"/>
      <c r="E610" s="1191"/>
      <c r="F610" s="1191"/>
      <c r="G610" s="1191"/>
      <c r="H610" s="1191"/>
      <c r="I610" s="1191"/>
      <c r="J610" s="1191"/>
      <c r="K610" s="1192"/>
    </row>
    <row r="611" spans="1:11" s="41" customFormat="1" ht="19.5" customHeight="1">
      <c r="A611" s="205"/>
      <c r="B611" s="206" t="s">
        <v>612</v>
      </c>
      <c r="C611" s="1196" t="s">
        <v>116</v>
      </c>
      <c r="D611" s="1197"/>
      <c r="E611" s="1197"/>
      <c r="F611" s="1197"/>
      <c r="G611" s="1197"/>
      <c r="H611" s="1197"/>
      <c r="I611" s="1197"/>
      <c r="J611" s="1197"/>
      <c r="K611" s="1198"/>
    </row>
    <row r="612" spans="1:11" s="41" customFormat="1" ht="19.5" customHeight="1">
      <c r="A612" s="205"/>
      <c r="B612" s="206" t="s">
        <v>790</v>
      </c>
      <c r="C612" s="1196" t="s">
        <v>218</v>
      </c>
      <c r="D612" s="1197"/>
      <c r="E612" s="1197"/>
      <c r="F612" s="1197"/>
      <c r="G612" s="1197"/>
      <c r="H612" s="1197"/>
      <c r="I612" s="1197"/>
      <c r="J612" s="1197"/>
      <c r="K612" s="1198"/>
    </row>
    <row r="613" spans="1:11" s="41" customFormat="1" ht="19.5" customHeight="1">
      <c r="A613" s="205"/>
      <c r="B613" s="206" t="s">
        <v>613</v>
      </c>
      <c r="C613" s="1196" t="s">
        <v>807</v>
      </c>
      <c r="D613" s="1197"/>
      <c r="E613" s="1197"/>
      <c r="F613" s="1197"/>
      <c r="G613" s="1197"/>
      <c r="H613" s="1197"/>
      <c r="I613" s="1197"/>
      <c r="J613" s="1197"/>
      <c r="K613" s="1198"/>
    </row>
    <row r="614" spans="1:11" s="41" customFormat="1" ht="19.5" customHeight="1">
      <c r="A614" s="205"/>
      <c r="B614" s="206" t="s">
        <v>816</v>
      </c>
      <c r="C614" s="1199">
        <f>C616</f>
        <v>1200</v>
      </c>
      <c r="D614" s="1200"/>
      <c r="E614" s="1200"/>
      <c r="F614" s="1200"/>
      <c r="G614" s="1200"/>
      <c r="H614" s="1200"/>
      <c r="I614" s="1200"/>
      <c r="J614" s="1200"/>
      <c r="K614" s="1201"/>
    </row>
    <row r="615" spans="1:11" s="41" customFormat="1" ht="19.5" customHeight="1">
      <c r="A615" s="205"/>
      <c r="B615" s="206" t="s">
        <v>656</v>
      </c>
      <c r="C615" s="1199">
        <v>0</v>
      </c>
      <c r="D615" s="1200"/>
      <c r="E615" s="1200"/>
      <c r="F615" s="1200"/>
      <c r="G615" s="1200"/>
      <c r="H615" s="1200"/>
      <c r="I615" s="1200"/>
      <c r="J615" s="1200"/>
      <c r="K615" s="1201"/>
    </row>
    <row r="616" spans="1:11" s="41" customFormat="1" ht="19.5" customHeight="1">
      <c r="A616" s="205"/>
      <c r="B616" s="206" t="s">
        <v>801</v>
      </c>
      <c r="C616" s="1199">
        <v>1200</v>
      </c>
      <c r="D616" s="1200"/>
      <c r="E616" s="1200"/>
      <c r="F616" s="1200"/>
      <c r="G616" s="1200"/>
      <c r="H616" s="1200"/>
      <c r="I616" s="1200"/>
      <c r="J616" s="1200"/>
      <c r="K616" s="1201"/>
    </row>
    <row r="617" spans="1:11" s="41" customFormat="1" ht="19.5" customHeight="1">
      <c r="A617" s="205"/>
      <c r="B617" s="206" t="s">
        <v>802</v>
      </c>
      <c r="C617" s="1199">
        <v>1200</v>
      </c>
      <c r="D617" s="1200"/>
      <c r="E617" s="1200"/>
      <c r="F617" s="1200"/>
      <c r="G617" s="1200"/>
      <c r="H617" s="1200"/>
      <c r="I617" s="1200"/>
      <c r="J617" s="1200"/>
      <c r="K617" s="1201"/>
    </row>
    <row r="618" spans="1:11" s="41" customFormat="1" ht="19.5" customHeight="1" thickBot="1">
      <c r="A618" s="207"/>
      <c r="B618" s="208" t="s">
        <v>734</v>
      </c>
      <c r="C618" s="1206">
        <v>1300</v>
      </c>
      <c r="D618" s="1207"/>
      <c r="E618" s="1207"/>
      <c r="F618" s="1207"/>
      <c r="G618" s="1207"/>
      <c r="H618" s="1207"/>
      <c r="I618" s="1207"/>
      <c r="J618" s="1207"/>
      <c r="K618" s="1208"/>
    </row>
    <row r="619" spans="1:11" s="41" customFormat="1" ht="30" customHeight="1" thickBot="1">
      <c r="A619" s="1209" t="s">
        <v>614</v>
      </c>
      <c r="B619" s="1210"/>
      <c r="C619" s="1210"/>
      <c r="D619" s="1210"/>
      <c r="E619" s="1210"/>
      <c r="F619" s="1210"/>
      <c r="G619" s="1210"/>
      <c r="H619" s="1210"/>
      <c r="I619" s="1210"/>
      <c r="J619" s="1210"/>
      <c r="K619" s="1211"/>
    </row>
    <row r="620" spans="1:11" s="41" customFormat="1" ht="19.5" customHeight="1">
      <c r="A620" s="1212" t="s">
        <v>794</v>
      </c>
      <c r="B620" s="1243"/>
      <c r="C620" s="1243"/>
      <c r="D620" s="1243"/>
      <c r="E620" s="1243"/>
      <c r="F620" s="1243"/>
      <c r="G620" s="1243"/>
      <c r="H620" s="1243"/>
      <c r="I620" s="1243"/>
      <c r="J620" s="1243"/>
      <c r="K620" s="1244"/>
    </row>
    <row r="621" spans="1:11" s="41" customFormat="1" ht="19.5" customHeight="1" thickBot="1">
      <c r="A621" s="1215" t="s">
        <v>365</v>
      </c>
      <c r="B621" s="1216"/>
      <c r="C621" s="1247"/>
      <c r="D621" s="1247"/>
      <c r="E621" s="1247"/>
      <c r="F621" s="1247"/>
      <c r="G621" s="1247"/>
      <c r="H621" s="1247"/>
      <c r="I621" s="1247"/>
      <c r="J621" s="1247"/>
      <c r="K621" s="1248"/>
    </row>
    <row r="622" spans="1:11" ht="30" customHeight="1" thickBot="1">
      <c r="A622" s="799" t="s">
        <v>363</v>
      </c>
      <c r="B622" s="1219"/>
      <c r="C622" s="1193" t="s">
        <v>307</v>
      </c>
      <c r="D622" s="1194"/>
      <c r="E622" s="1195"/>
      <c r="F622" s="1193" t="s">
        <v>308</v>
      </c>
      <c r="G622" s="1194"/>
      <c r="H622" s="1195"/>
      <c r="I622" s="1193" t="s">
        <v>482</v>
      </c>
      <c r="J622" s="1194"/>
      <c r="K622" s="1195"/>
    </row>
    <row r="623" spans="1:11" ht="30" customHeight="1">
      <c r="A623" s="1048" t="s">
        <v>795</v>
      </c>
      <c r="B623" s="1228" t="s">
        <v>796</v>
      </c>
      <c r="C623" s="1202" t="s">
        <v>303</v>
      </c>
      <c r="D623" s="1203"/>
      <c r="E623" s="1204" t="s">
        <v>304</v>
      </c>
      <c r="F623" s="1202" t="s">
        <v>303</v>
      </c>
      <c r="G623" s="1203"/>
      <c r="H623" s="1204" t="s">
        <v>304</v>
      </c>
      <c r="I623" s="1202" t="s">
        <v>303</v>
      </c>
      <c r="J623" s="1203"/>
      <c r="K623" s="1204" t="s">
        <v>304</v>
      </c>
    </row>
    <row r="624" spans="1:11" ht="30" customHeight="1" thickBot="1">
      <c r="A624" s="1049"/>
      <c r="B624" s="1229"/>
      <c r="C624" s="238" t="s">
        <v>305</v>
      </c>
      <c r="D624" s="239" t="s">
        <v>306</v>
      </c>
      <c r="E624" s="1205"/>
      <c r="F624" s="238" t="s">
        <v>305</v>
      </c>
      <c r="G624" s="239" t="s">
        <v>306</v>
      </c>
      <c r="H624" s="1205"/>
      <c r="I624" s="238" t="s">
        <v>305</v>
      </c>
      <c r="J624" s="239" t="s">
        <v>306</v>
      </c>
      <c r="K624" s="1205"/>
    </row>
    <row r="625" spans="1:11" ht="19.5" customHeight="1">
      <c r="A625" s="1077" t="s">
        <v>869</v>
      </c>
      <c r="B625" s="218" t="s">
        <v>204</v>
      </c>
      <c r="C625" s="211">
        <v>38</v>
      </c>
      <c r="D625" s="209" t="s">
        <v>852</v>
      </c>
      <c r="E625" s="210">
        <v>70</v>
      </c>
      <c r="F625" s="211">
        <v>25</v>
      </c>
      <c r="G625" s="209" t="s">
        <v>852</v>
      </c>
      <c r="H625" s="210">
        <v>50</v>
      </c>
      <c r="I625" s="211">
        <v>67</v>
      </c>
      <c r="J625" s="209" t="s">
        <v>852</v>
      </c>
      <c r="K625" s="210">
        <v>150</v>
      </c>
    </row>
    <row r="626" spans="1:11" ht="19.5" customHeight="1">
      <c r="A626" s="1220"/>
      <c r="B626" s="222" t="s">
        <v>201</v>
      </c>
      <c r="C626" s="244">
        <v>250</v>
      </c>
      <c r="D626" s="245" t="s">
        <v>852</v>
      </c>
      <c r="E626" s="246">
        <v>438</v>
      </c>
      <c r="F626" s="244">
        <v>250</v>
      </c>
      <c r="G626" s="245" t="s">
        <v>852</v>
      </c>
      <c r="H626" s="246">
        <v>450</v>
      </c>
      <c r="I626" s="244">
        <v>250</v>
      </c>
      <c r="J626" s="245" t="s">
        <v>852</v>
      </c>
      <c r="K626" s="246">
        <v>460</v>
      </c>
    </row>
    <row r="627" spans="1:11" ht="27" customHeight="1">
      <c r="A627" s="1220"/>
      <c r="B627" s="222" t="s">
        <v>477</v>
      </c>
      <c r="C627" s="244">
        <v>70</v>
      </c>
      <c r="D627" s="245" t="s">
        <v>852</v>
      </c>
      <c r="E627" s="246">
        <v>100</v>
      </c>
      <c r="F627" s="244"/>
      <c r="G627" s="245"/>
      <c r="H627" s="246"/>
      <c r="I627" s="244"/>
      <c r="J627" s="245"/>
      <c r="K627" s="246"/>
    </row>
    <row r="628" spans="1:11" ht="19.5" customHeight="1">
      <c r="A628" s="1220"/>
      <c r="B628" s="222" t="s">
        <v>205</v>
      </c>
      <c r="C628" s="214">
        <v>15</v>
      </c>
      <c r="D628" s="212" t="s">
        <v>852</v>
      </c>
      <c r="E628" s="213">
        <v>30</v>
      </c>
      <c r="F628" s="214">
        <v>30</v>
      </c>
      <c r="G628" s="212" t="s">
        <v>852</v>
      </c>
      <c r="H628" s="213">
        <v>60</v>
      </c>
      <c r="I628" s="214">
        <v>22</v>
      </c>
      <c r="J628" s="212" t="s">
        <v>852</v>
      </c>
      <c r="K628" s="213">
        <v>50</v>
      </c>
    </row>
    <row r="629" spans="1:11" ht="19.5" customHeight="1">
      <c r="A629" s="1220"/>
      <c r="B629" s="222" t="s">
        <v>202</v>
      </c>
      <c r="C629" s="215">
        <v>50</v>
      </c>
      <c r="D629" s="216" t="s">
        <v>852</v>
      </c>
      <c r="E629" s="217">
        <v>80</v>
      </c>
      <c r="F629" s="214">
        <v>50</v>
      </c>
      <c r="G629" s="212" t="s">
        <v>852</v>
      </c>
      <c r="H629" s="213">
        <v>80</v>
      </c>
      <c r="I629" s="214">
        <v>50</v>
      </c>
      <c r="J629" s="212" t="s">
        <v>852</v>
      </c>
      <c r="K629" s="213">
        <v>80</v>
      </c>
    </row>
    <row r="630" spans="1:11" ht="19.5" customHeight="1">
      <c r="A630" s="1220"/>
      <c r="B630" s="220" t="s">
        <v>206</v>
      </c>
      <c r="C630" s="215"/>
      <c r="D630" s="216"/>
      <c r="E630" s="217"/>
      <c r="F630" s="214">
        <v>11</v>
      </c>
      <c r="G630" s="212" t="s">
        <v>852</v>
      </c>
      <c r="H630" s="213">
        <v>40</v>
      </c>
      <c r="I630" s="214"/>
      <c r="J630" s="212"/>
      <c r="K630" s="213"/>
    </row>
    <row r="631" spans="1:11" ht="19.5" customHeight="1">
      <c r="A631" s="1220"/>
      <c r="B631" s="220" t="s">
        <v>207</v>
      </c>
      <c r="C631" s="215">
        <v>30</v>
      </c>
      <c r="D631" s="216" t="s">
        <v>852</v>
      </c>
      <c r="E631" s="217">
        <v>150</v>
      </c>
      <c r="F631" s="214">
        <v>30</v>
      </c>
      <c r="G631" s="212" t="s">
        <v>852</v>
      </c>
      <c r="H631" s="213">
        <v>160</v>
      </c>
      <c r="I631" s="214">
        <v>30</v>
      </c>
      <c r="J631" s="212" t="s">
        <v>852</v>
      </c>
      <c r="K631" s="213">
        <v>170</v>
      </c>
    </row>
    <row r="632" spans="1:11" ht="19.5" customHeight="1">
      <c r="A632" s="1220"/>
      <c r="B632" s="220" t="s">
        <v>203</v>
      </c>
      <c r="C632" s="215">
        <v>1</v>
      </c>
      <c r="D632" s="216" t="s">
        <v>852</v>
      </c>
      <c r="E632" s="217">
        <v>100</v>
      </c>
      <c r="F632" s="214">
        <v>1</v>
      </c>
      <c r="G632" s="212" t="s">
        <v>852</v>
      </c>
      <c r="H632" s="213">
        <v>100</v>
      </c>
      <c r="I632" s="214">
        <v>1</v>
      </c>
      <c r="J632" s="212" t="s">
        <v>852</v>
      </c>
      <c r="K632" s="213">
        <v>110</v>
      </c>
    </row>
    <row r="633" spans="1:11" ht="19.5" customHeight="1">
      <c r="A633" s="1220"/>
      <c r="B633" s="220" t="s">
        <v>208</v>
      </c>
      <c r="C633" s="215">
        <v>1</v>
      </c>
      <c r="D633" s="216" t="s">
        <v>852</v>
      </c>
      <c r="E633" s="217">
        <v>50</v>
      </c>
      <c r="F633" s="214">
        <v>1</v>
      </c>
      <c r="G633" s="216" t="s">
        <v>852</v>
      </c>
      <c r="H633" s="213">
        <v>60</v>
      </c>
      <c r="I633" s="214">
        <v>1</v>
      </c>
      <c r="J633" s="216" t="s">
        <v>852</v>
      </c>
      <c r="K633" s="213">
        <v>70</v>
      </c>
    </row>
    <row r="634" spans="1:11" ht="19.5" customHeight="1" thickBot="1">
      <c r="A634" s="1220"/>
      <c r="B634" s="220"/>
      <c r="C634" s="215"/>
      <c r="D634" s="216"/>
      <c r="E634" s="217"/>
      <c r="F634" s="214"/>
      <c r="G634" s="212"/>
      <c r="H634" s="213"/>
      <c r="I634" s="214"/>
      <c r="J634" s="212"/>
      <c r="K634" s="213"/>
    </row>
    <row r="635" spans="1:11" s="156" customFormat="1" ht="19.5" customHeight="1" thickBot="1">
      <c r="A635" s="1221"/>
      <c r="B635" s="173" t="s">
        <v>810</v>
      </c>
      <c r="C635" s="223">
        <f>SUM(C625:C634)</f>
        <v>455</v>
      </c>
      <c r="D635" s="224" t="s">
        <v>852</v>
      </c>
      <c r="E635" s="237">
        <f>SUM(E625:E634)</f>
        <v>1018</v>
      </c>
      <c r="F635" s="223">
        <f>SUM(F625:F634)</f>
        <v>398</v>
      </c>
      <c r="G635" s="224" t="s">
        <v>852</v>
      </c>
      <c r="H635" s="237">
        <f>SUM(H625:H634)</f>
        <v>1000</v>
      </c>
      <c r="I635" s="223">
        <f>SUM(I625:I634)</f>
        <v>421</v>
      </c>
      <c r="J635" s="224" t="s">
        <v>852</v>
      </c>
      <c r="K635" s="237">
        <f>SUM(K625:K634)</f>
        <v>1090</v>
      </c>
    </row>
    <row r="636" spans="1:11" ht="9.75" customHeight="1" thickBot="1">
      <c r="A636" s="40"/>
      <c r="B636" s="41"/>
      <c r="C636" s="42"/>
      <c r="D636" s="42"/>
      <c r="E636" s="42"/>
      <c r="F636" s="42"/>
      <c r="G636" s="42"/>
      <c r="H636" s="42"/>
      <c r="I636" s="42"/>
      <c r="J636" s="42"/>
      <c r="K636" s="43"/>
    </row>
    <row r="637" spans="1:11" s="41" customFormat="1" ht="19.5" customHeight="1" thickBot="1">
      <c r="A637" s="1230" t="s">
        <v>527</v>
      </c>
      <c r="B637" s="1238"/>
      <c r="C637" s="228">
        <f>C635</f>
        <v>455</v>
      </c>
      <c r="D637" s="229" t="s">
        <v>852</v>
      </c>
      <c r="E637" s="236">
        <f>E635</f>
        <v>1018</v>
      </c>
      <c r="F637" s="228">
        <f>F635</f>
        <v>398</v>
      </c>
      <c r="G637" s="229" t="s">
        <v>852</v>
      </c>
      <c r="H637" s="236">
        <f>H635</f>
        <v>1000</v>
      </c>
      <c r="I637" s="228">
        <f>I635</f>
        <v>421</v>
      </c>
      <c r="J637" s="229" t="s">
        <v>852</v>
      </c>
      <c r="K637" s="236">
        <f>K635</f>
        <v>1090</v>
      </c>
    </row>
    <row r="638" spans="1:11" ht="9.75" customHeight="1" thickBot="1">
      <c r="A638" s="40"/>
      <c r="B638" s="41"/>
      <c r="C638" s="42"/>
      <c r="D638" s="42"/>
      <c r="E638" s="42"/>
      <c r="F638" s="42"/>
      <c r="G638" s="42"/>
      <c r="H638" s="42"/>
      <c r="I638" s="42"/>
      <c r="J638" s="42"/>
      <c r="K638" s="43"/>
    </row>
    <row r="639" spans="1:11" s="41" customFormat="1" ht="19.5" customHeight="1" thickBot="1">
      <c r="A639" s="1235" t="s">
        <v>534</v>
      </c>
      <c r="B639" s="1236"/>
      <c r="C639" s="1236"/>
      <c r="D639" s="1236"/>
      <c r="E639" s="1236"/>
      <c r="F639" s="1236"/>
      <c r="G639" s="1236"/>
      <c r="H639" s="1236"/>
      <c r="I639" s="1236"/>
      <c r="J639" s="1236"/>
      <c r="K639" s="1237"/>
    </row>
    <row r="640" spans="1:11" ht="19.5" customHeight="1">
      <c r="A640" s="1077" t="s">
        <v>870</v>
      </c>
      <c r="B640" s="133" t="s">
        <v>760</v>
      </c>
      <c r="C640" s="211">
        <v>5</v>
      </c>
      <c r="D640" s="209" t="s">
        <v>852</v>
      </c>
      <c r="E640" s="210">
        <v>60</v>
      </c>
      <c r="F640" s="211">
        <v>5</v>
      </c>
      <c r="G640" s="209" t="s">
        <v>852</v>
      </c>
      <c r="H640" s="210">
        <v>60</v>
      </c>
      <c r="I640" s="211">
        <v>5</v>
      </c>
      <c r="J640" s="209" t="s">
        <v>852</v>
      </c>
      <c r="K640" s="210">
        <v>60</v>
      </c>
    </row>
    <row r="641" spans="1:11" ht="19.5" customHeight="1">
      <c r="A641" s="1220"/>
      <c r="B641" s="222" t="s">
        <v>209</v>
      </c>
      <c r="C641" s="244">
        <v>1</v>
      </c>
      <c r="D641" s="245" t="s">
        <v>852</v>
      </c>
      <c r="E641" s="246">
        <v>22</v>
      </c>
      <c r="F641" s="244">
        <v>1</v>
      </c>
      <c r="G641" s="245" t="s">
        <v>852</v>
      </c>
      <c r="H641" s="246">
        <v>25</v>
      </c>
      <c r="I641" s="244">
        <v>1</v>
      </c>
      <c r="J641" s="245" t="s">
        <v>852</v>
      </c>
      <c r="K641" s="246">
        <v>28</v>
      </c>
    </row>
    <row r="642" spans="1:11" ht="19.5" customHeight="1">
      <c r="A642" s="1220"/>
      <c r="B642" s="222" t="s">
        <v>210</v>
      </c>
      <c r="C642" s="244">
        <v>1</v>
      </c>
      <c r="D642" s="245" t="s">
        <v>852</v>
      </c>
      <c r="E642" s="246">
        <v>20</v>
      </c>
      <c r="F642" s="244">
        <v>1</v>
      </c>
      <c r="G642" s="245" t="s">
        <v>852</v>
      </c>
      <c r="H642" s="246">
        <v>20</v>
      </c>
      <c r="I642" s="244">
        <v>1</v>
      </c>
      <c r="J642" s="245" t="s">
        <v>852</v>
      </c>
      <c r="K642" s="246">
        <v>20</v>
      </c>
    </row>
    <row r="643" spans="1:11" ht="19.5" customHeight="1" thickBot="1">
      <c r="A643" s="1220"/>
      <c r="B643" s="222"/>
      <c r="C643" s="214"/>
      <c r="D643" s="212"/>
      <c r="E643" s="213"/>
      <c r="F643" s="214"/>
      <c r="G643" s="212"/>
      <c r="H643" s="213"/>
      <c r="I643" s="214"/>
      <c r="J643" s="212"/>
      <c r="K643" s="213"/>
    </row>
    <row r="644" spans="1:11" s="156" customFormat="1" ht="19.5" customHeight="1" thickBot="1">
      <c r="A644" s="1221"/>
      <c r="B644" s="173" t="s">
        <v>810</v>
      </c>
      <c r="C644" s="223">
        <f>SUM(C640:C643)</f>
        <v>7</v>
      </c>
      <c r="D644" s="224" t="s">
        <v>852</v>
      </c>
      <c r="E644" s="237">
        <f>SUM(E640:E643)</f>
        <v>102</v>
      </c>
      <c r="F644" s="223">
        <f>SUM(F640:F643)</f>
        <v>7</v>
      </c>
      <c r="G644" s="224" t="s">
        <v>852</v>
      </c>
      <c r="H644" s="237">
        <f>SUM(H640:H643)</f>
        <v>105</v>
      </c>
      <c r="I644" s="223">
        <f>SUM(I640:I643)</f>
        <v>7</v>
      </c>
      <c r="J644" s="224" t="s">
        <v>852</v>
      </c>
      <c r="K644" s="237">
        <f>SUM(K640:K643)</f>
        <v>108</v>
      </c>
    </row>
    <row r="645" spans="1:11" ht="9.75" customHeight="1" thickBot="1">
      <c r="A645" s="40"/>
      <c r="B645" s="41"/>
      <c r="C645" s="42"/>
      <c r="D645" s="42"/>
      <c r="E645" s="42"/>
      <c r="F645" s="42"/>
      <c r="G645" s="42"/>
      <c r="H645" s="42"/>
      <c r="I645" s="42"/>
      <c r="J645" s="42"/>
      <c r="K645" s="43"/>
    </row>
    <row r="646" spans="1:11" ht="19.5" customHeight="1">
      <c r="A646" s="1077" t="s">
        <v>871</v>
      </c>
      <c r="B646" s="218" t="s">
        <v>761</v>
      </c>
      <c r="C646" s="211">
        <v>1</v>
      </c>
      <c r="D646" s="209" t="s">
        <v>852</v>
      </c>
      <c r="E646" s="210">
        <v>20</v>
      </c>
      <c r="F646" s="211">
        <v>1</v>
      </c>
      <c r="G646" s="209" t="s">
        <v>852</v>
      </c>
      <c r="H646" s="210">
        <v>25</v>
      </c>
      <c r="I646" s="211">
        <v>1</v>
      </c>
      <c r="J646" s="209" t="s">
        <v>852</v>
      </c>
      <c r="K646" s="210">
        <v>27</v>
      </c>
    </row>
    <row r="647" spans="1:11" ht="19.5" customHeight="1">
      <c r="A647" s="1220"/>
      <c r="B647" s="222" t="s">
        <v>762</v>
      </c>
      <c r="C647" s="214">
        <v>1</v>
      </c>
      <c r="D647" s="245" t="s">
        <v>852</v>
      </c>
      <c r="E647" s="213">
        <v>8</v>
      </c>
      <c r="F647" s="214">
        <v>1</v>
      </c>
      <c r="G647" s="245" t="s">
        <v>852</v>
      </c>
      <c r="H647" s="213">
        <v>10</v>
      </c>
      <c r="I647" s="214">
        <v>1</v>
      </c>
      <c r="J647" s="245" t="s">
        <v>852</v>
      </c>
      <c r="K647" s="213">
        <v>12</v>
      </c>
    </row>
    <row r="648" spans="1:11" ht="19.5" customHeight="1">
      <c r="A648" s="1220"/>
      <c r="B648" s="222" t="s">
        <v>763</v>
      </c>
      <c r="C648" s="214">
        <v>1</v>
      </c>
      <c r="D648" s="245" t="s">
        <v>852</v>
      </c>
      <c r="E648" s="213">
        <v>40</v>
      </c>
      <c r="F648" s="214">
        <v>1</v>
      </c>
      <c r="G648" s="245" t="s">
        <v>852</v>
      </c>
      <c r="H648" s="213">
        <v>45</v>
      </c>
      <c r="I648" s="214">
        <v>1</v>
      </c>
      <c r="J648" s="245" t="s">
        <v>852</v>
      </c>
      <c r="K648" s="213">
        <v>47</v>
      </c>
    </row>
    <row r="649" spans="1:11" ht="19.5" customHeight="1">
      <c r="A649" s="1220"/>
      <c r="B649" s="219" t="s">
        <v>764</v>
      </c>
      <c r="C649" s="215">
        <v>1</v>
      </c>
      <c r="D649" s="245" t="s">
        <v>852</v>
      </c>
      <c r="E649" s="217">
        <v>12</v>
      </c>
      <c r="F649" s="214">
        <v>1</v>
      </c>
      <c r="G649" s="245" t="s">
        <v>852</v>
      </c>
      <c r="H649" s="213">
        <v>15</v>
      </c>
      <c r="I649" s="214">
        <v>1</v>
      </c>
      <c r="J649" s="245" t="s">
        <v>852</v>
      </c>
      <c r="K649" s="213">
        <v>16</v>
      </c>
    </row>
    <row r="650" spans="1:11" ht="19.5" customHeight="1" thickBot="1">
      <c r="A650" s="1220"/>
      <c r="B650" s="219"/>
      <c r="C650" s="215"/>
      <c r="D650" s="212"/>
      <c r="E650" s="217"/>
      <c r="F650" s="214"/>
      <c r="G650" s="212"/>
      <c r="H650" s="213"/>
      <c r="I650" s="214"/>
      <c r="J650" s="212"/>
      <c r="K650" s="213"/>
    </row>
    <row r="651" spans="1:11" s="156" customFormat="1" ht="19.5" customHeight="1" thickBot="1">
      <c r="A651" s="1221"/>
      <c r="B651" s="173" t="s">
        <v>810</v>
      </c>
      <c r="C651" s="223">
        <f>SUM(C646:C650)</f>
        <v>4</v>
      </c>
      <c r="D651" s="224" t="s">
        <v>852</v>
      </c>
      <c r="E651" s="237">
        <f>SUM(E646:E650)</f>
        <v>80</v>
      </c>
      <c r="F651" s="223">
        <f>SUM(F646:F650)</f>
        <v>4</v>
      </c>
      <c r="G651" s="224" t="s">
        <v>852</v>
      </c>
      <c r="H651" s="237">
        <f>SUM(H646:H650)</f>
        <v>95</v>
      </c>
      <c r="I651" s="223">
        <f>SUM(I646:I650)</f>
        <v>4</v>
      </c>
      <c r="J651" s="224" t="s">
        <v>852</v>
      </c>
      <c r="K651" s="237">
        <f>SUM(K646:K650)</f>
        <v>102</v>
      </c>
    </row>
    <row r="652" spans="1:11" ht="9.75" customHeight="1" thickBot="1">
      <c r="A652" s="40"/>
      <c r="B652" s="41"/>
      <c r="C652" s="42"/>
      <c r="D652" s="42"/>
      <c r="E652" s="42"/>
      <c r="F652" s="42"/>
      <c r="G652" s="42"/>
      <c r="H652" s="42"/>
      <c r="I652" s="42"/>
      <c r="J652" s="42"/>
      <c r="K652" s="43"/>
    </row>
    <row r="653" spans="1:11" s="41" customFormat="1" ht="19.5" customHeight="1" thickBot="1">
      <c r="A653" s="1230" t="s">
        <v>534</v>
      </c>
      <c r="B653" s="1238"/>
      <c r="C653" s="228">
        <f>C644+C651</f>
        <v>11</v>
      </c>
      <c r="D653" s="229" t="s">
        <v>852</v>
      </c>
      <c r="E653" s="236">
        <f>E644+E651</f>
        <v>182</v>
      </c>
      <c r="F653" s="228">
        <f>F644+F651</f>
        <v>11</v>
      </c>
      <c r="G653" s="229" t="s">
        <v>852</v>
      </c>
      <c r="H653" s="236">
        <f>H644+H651</f>
        <v>200</v>
      </c>
      <c r="I653" s="228">
        <f>I644+I651</f>
        <v>11</v>
      </c>
      <c r="J653" s="229" t="s">
        <v>852</v>
      </c>
      <c r="K653" s="236">
        <f>K644+K651</f>
        <v>210</v>
      </c>
    </row>
    <row r="654" spans="1:11" ht="9.75" customHeight="1" thickBot="1">
      <c r="A654" s="40"/>
      <c r="B654" s="41"/>
      <c r="C654" s="42"/>
      <c r="D654" s="42"/>
      <c r="E654" s="42"/>
      <c r="F654" s="42"/>
      <c r="G654" s="42"/>
      <c r="H654" s="42"/>
      <c r="I654" s="42"/>
      <c r="J654" s="42"/>
      <c r="K654" s="43"/>
    </row>
    <row r="655" spans="1:11" s="243" customFormat="1" ht="21.75" customHeight="1" thickBot="1">
      <c r="A655" s="1239" t="s">
        <v>123</v>
      </c>
      <c r="B655" s="1252"/>
      <c r="C655" s="240">
        <f>C637+C653</f>
        <v>466</v>
      </c>
      <c r="D655" s="241" t="s">
        <v>852</v>
      </c>
      <c r="E655" s="242">
        <f>E637+E653</f>
        <v>1200</v>
      </c>
      <c r="F655" s="240">
        <f>F637+F653</f>
        <v>409</v>
      </c>
      <c r="G655" s="241" t="s">
        <v>852</v>
      </c>
      <c r="H655" s="242">
        <f>H637+H653</f>
        <v>1200</v>
      </c>
      <c r="I655" s="240">
        <f>I637+I653</f>
        <v>432</v>
      </c>
      <c r="J655" s="241" t="s">
        <v>852</v>
      </c>
      <c r="K655" s="242">
        <f>K637+K653</f>
        <v>1300</v>
      </c>
    </row>
    <row r="656" ht="12.75" customHeight="1"/>
    <row r="657" spans="1:20" ht="57" customHeight="1">
      <c r="A657" s="185" t="s">
        <v>176</v>
      </c>
      <c r="B657" s="1249" t="s">
        <v>698</v>
      </c>
      <c r="C657" s="1250"/>
      <c r="D657" s="1250"/>
      <c r="E657" s="1250"/>
      <c r="F657" s="1250"/>
      <c r="G657" s="1250"/>
      <c r="H657" s="1250"/>
      <c r="I657" s="1250"/>
      <c r="J657" s="1250"/>
      <c r="K657" s="1250"/>
      <c r="L657" s="439"/>
      <c r="M657" s="439"/>
      <c r="N657" s="439"/>
      <c r="O657" s="439"/>
      <c r="P657" s="439"/>
      <c r="Q657" s="439"/>
      <c r="R657" s="439"/>
      <c r="S657" s="439"/>
      <c r="T657" s="439"/>
    </row>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spans="1:11" s="227" customFormat="1" ht="22.5" customHeight="1">
      <c r="A674" s="1132" t="s">
        <v>538</v>
      </c>
      <c r="B674" s="1132"/>
      <c r="C674" s="1132"/>
      <c r="D674" s="1132"/>
      <c r="E674" s="1132"/>
      <c r="F674" s="1132"/>
      <c r="G674" s="1132"/>
      <c r="H674" s="1132"/>
      <c r="I674" s="1132"/>
      <c r="J674" s="1132"/>
      <c r="K674" s="1132"/>
    </row>
    <row r="676" spans="8:11" ht="15" customHeight="1" thickBot="1">
      <c r="H676" s="1180" t="s">
        <v>737</v>
      </c>
      <c r="I676" s="1181"/>
      <c r="J676" s="1181"/>
      <c r="K676" s="1181"/>
    </row>
    <row r="677" spans="1:11" s="41" customFormat="1" ht="19.5" customHeight="1" thickBot="1">
      <c r="A677" s="1182" t="s">
        <v>607</v>
      </c>
      <c r="B677" s="1183"/>
      <c r="C677" s="1184" t="s">
        <v>314</v>
      </c>
      <c r="D677" s="1185"/>
      <c r="E677" s="1185"/>
      <c r="F677" s="1185"/>
      <c r="G677" s="1185"/>
      <c r="H677" s="1185"/>
      <c r="I677" s="1185"/>
      <c r="J677" s="1185"/>
      <c r="K677" s="1186"/>
    </row>
    <row r="678" spans="1:11" s="41" customFormat="1" ht="19.5" customHeight="1" thickBot="1">
      <c r="A678" s="1182" t="s">
        <v>608</v>
      </c>
      <c r="B678" s="1183"/>
      <c r="C678" s="1184" t="s">
        <v>122</v>
      </c>
      <c r="D678" s="1185"/>
      <c r="E678" s="1185"/>
      <c r="F678" s="1185"/>
      <c r="G678" s="1185"/>
      <c r="H678" s="1185"/>
      <c r="I678" s="1185"/>
      <c r="J678" s="1185"/>
      <c r="K678" s="1186"/>
    </row>
    <row r="679" spans="1:11" s="41" customFormat="1" ht="19.5" customHeight="1">
      <c r="A679" s="203" t="s">
        <v>609</v>
      </c>
      <c r="B679" s="204" t="s">
        <v>610</v>
      </c>
      <c r="C679" s="1187" t="s">
        <v>135</v>
      </c>
      <c r="D679" s="1188"/>
      <c r="E679" s="1188"/>
      <c r="F679" s="1188"/>
      <c r="G679" s="1188"/>
      <c r="H679" s="1188"/>
      <c r="I679" s="1188"/>
      <c r="J679" s="1188"/>
      <c r="K679" s="1189"/>
    </row>
    <row r="680" spans="1:11" s="41" customFormat="1" ht="19.5" customHeight="1">
      <c r="A680" s="205"/>
      <c r="B680" s="206" t="s">
        <v>611</v>
      </c>
      <c r="C680" s="1190" t="s">
        <v>31</v>
      </c>
      <c r="D680" s="1191"/>
      <c r="E680" s="1191"/>
      <c r="F680" s="1191"/>
      <c r="G680" s="1191"/>
      <c r="H680" s="1191"/>
      <c r="I680" s="1191"/>
      <c r="J680" s="1191"/>
      <c r="K680" s="1192"/>
    </row>
    <row r="681" spans="1:11" s="41" customFormat="1" ht="19.5" customHeight="1">
      <c r="A681" s="205"/>
      <c r="B681" s="206" t="s">
        <v>612</v>
      </c>
      <c r="C681" s="1196" t="s">
        <v>116</v>
      </c>
      <c r="D681" s="1197"/>
      <c r="E681" s="1197"/>
      <c r="F681" s="1197"/>
      <c r="G681" s="1197"/>
      <c r="H681" s="1197"/>
      <c r="I681" s="1197"/>
      <c r="J681" s="1197"/>
      <c r="K681" s="1198"/>
    </row>
    <row r="682" spans="1:11" s="41" customFormat="1" ht="19.5" customHeight="1">
      <c r="A682" s="205"/>
      <c r="B682" s="206" t="s">
        <v>790</v>
      </c>
      <c r="C682" s="1196" t="s">
        <v>218</v>
      </c>
      <c r="D682" s="1197"/>
      <c r="E682" s="1197"/>
      <c r="F682" s="1197"/>
      <c r="G682" s="1197"/>
      <c r="H682" s="1197"/>
      <c r="I682" s="1197"/>
      <c r="J682" s="1197"/>
      <c r="K682" s="1198"/>
    </row>
    <row r="683" spans="1:11" s="41" customFormat="1" ht="19.5" customHeight="1">
      <c r="A683" s="205"/>
      <c r="B683" s="206" t="s">
        <v>613</v>
      </c>
      <c r="C683" s="1196" t="s">
        <v>694</v>
      </c>
      <c r="D683" s="1197"/>
      <c r="E683" s="1197"/>
      <c r="F683" s="1197"/>
      <c r="G683" s="1197"/>
      <c r="H683" s="1197"/>
      <c r="I683" s="1197"/>
      <c r="J683" s="1197"/>
      <c r="K683" s="1198"/>
    </row>
    <row r="684" spans="1:11" s="41" customFormat="1" ht="19.5" customHeight="1">
      <c r="A684" s="205"/>
      <c r="B684" s="206" t="s">
        <v>816</v>
      </c>
      <c r="C684" s="1199" t="str">
        <f>C686</f>
        <v>(444)</v>
      </c>
      <c r="D684" s="1200"/>
      <c r="E684" s="1200"/>
      <c r="F684" s="1200"/>
      <c r="G684" s="1200"/>
      <c r="H684" s="1200"/>
      <c r="I684" s="1200"/>
      <c r="J684" s="1200"/>
      <c r="K684" s="1201"/>
    </row>
    <row r="685" spans="1:11" s="41" customFormat="1" ht="19.5" customHeight="1">
      <c r="A685" s="205"/>
      <c r="B685" s="206" t="s">
        <v>656</v>
      </c>
      <c r="C685" s="1199">
        <v>0</v>
      </c>
      <c r="D685" s="1200"/>
      <c r="E685" s="1200"/>
      <c r="F685" s="1200"/>
      <c r="G685" s="1200"/>
      <c r="H685" s="1200"/>
      <c r="I685" s="1200"/>
      <c r="J685" s="1200"/>
      <c r="K685" s="1201"/>
    </row>
    <row r="686" spans="1:11" s="41" customFormat="1" ht="19.5" customHeight="1">
      <c r="A686" s="205"/>
      <c r="B686" s="206" t="s">
        <v>801</v>
      </c>
      <c r="C686" s="1258" t="s">
        <v>76</v>
      </c>
      <c r="D686" s="1259"/>
      <c r="E686" s="1259"/>
      <c r="F686" s="1259"/>
      <c r="G686" s="1259"/>
      <c r="H686" s="1259"/>
      <c r="I686" s="1259"/>
      <c r="J686" s="1259"/>
      <c r="K686" s="1260"/>
    </row>
    <row r="687" spans="1:11" s="41" customFormat="1" ht="19.5" customHeight="1">
      <c r="A687" s="205"/>
      <c r="B687" s="206" t="s">
        <v>802</v>
      </c>
      <c r="C687" s="1258" t="s">
        <v>77</v>
      </c>
      <c r="D687" s="1259"/>
      <c r="E687" s="1259"/>
      <c r="F687" s="1259"/>
      <c r="G687" s="1259"/>
      <c r="H687" s="1259"/>
      <c r="I687" s="1259"/>
      <c r="J687" s="1259"/>
      <c r="K687" s="1260"/>
    </row>
    <row r="688" spans="1:11" s="41" customFormat="1" ht="19.5" customHeight="1" thickBot="1">
      <c r="A688" s="207"/>
      <c r="B688" s="208" t="s">
        <v>734</v>
      </c>
      <c r="C688" s="1261" t="s">
        <v>78</v>
      </c>
      <c r="D688" s="1262"/>
      <c r="E688" s="1262"/>
      <c r="F688" s="1262"/>
      <c r="G688" s="1262"/>
      <c r="H688" s="1262"/>
      <c r="I688" s="1262"/>
      <c r="J688" s="1262"/>
      <c r="K688" s="1263"/>
    </row>
    <row r="689" spans="1:11" s="41" customFormat="1" ht="30" customHeight="1" thickBot="1">
      <c r="A689" s="1209" t="s">
        <v>614</v>
      </c>
      <c r="B689" s="1210"/>
      <c r="C689" s="1210"/>
      <c r="D689" s="1210"/>
      <c r="E689" s="1210"/>
      <c r="F689" s="1210"/>
      <c r="G689" s="1210"/>
      <c r="H689" s="1210"/>
      <c r="I689" s="1210"/>
      <c r="J689" s="1210"/>
      <c r="K689" s="1211"/>
    </row>
    <row r="690" spans="1:11" ht="30" customHeight="1" thickBot="1">
      <c r="A690" s="799" t="s">
        <v>363</v>
      </c>
      <c r="B690" s="1219"/>
      <c r="C690" s="1193" t="s">
        <v>307</v>
      </c>
      <c r="D690" s="1194"/>
      <c r="E690" s="1195"/>
      <c r="F690" s="1193" t="s">
        <v>308</v>
      </c>
      <c r="G690" s="1194"/>
      <c r="H690" s="1195"/>
      <c r="I690" s="1193" t="s">
        <v>482</v>
      </c>
      <c r="J690" s="1194"/>
      <c r="K690" s="1195"/>
    </row>
    <row r="691" spans="1:11" ht="30" customHeight="1">
      <c r="A691" s="1048" t="s">
        <v>850</v>
      </c>
      <c r="B691" s="202" t="s">
        <v>796</v>
      </c>
      <c r="C691" s="1202" t="s">
        <v>303</v>
      </c>
      <c r="D691" s="1203"/>
      <c r="E691" s="1204" t="s">
        <v>304</v>
      </c>
      <c r="F691" s="1202" t="s">
        <v>303</v>
      </c>
      <c r="G691" s="1203"/>
      <c r="H691" s="1204" t="s">
        <v>304</v>
      </c>
      <c r="I691" s="1202" t="s">
        <v>303</v>
      </c>
      <c r="J691" s="1203"/>
      <c r="K691" s="1204" t="s">
        <v>304</v>
      </c>
    </row>
    <row r="692" spans="1:11" ht="30" customHeight="1" thickBot="1">
      <c r="A692" s="1049"/>
      <c r="B692" s="221" t="s">
        <v>851</v>
      </c>
      <c r="C692" s="248" t="s">
        <v>305</v>
      </c>
      <c r="D692" s="249" t="s">
        <v>306</v>
      </c>
      <c r="E692" s="1251"/>
      <c r="F692" s="248" t="s">
        <v>305</v>
      </c>
      <c r="G692" s="249" t="s">
        <v>306</v>
      </c>
      <c r="H692" s="1251"/>
      <c r="I692" s="248" t="s">
        <v>305</v>
      </c>
      <c r="J692" s="249" t="s">
        <v>306</v>
      </c>
      <c r="K692" s="1251"/>
    </row>
    <row r="693" spans="1:11" ht="28.5" customHeight="1">
      <c r="A693" s="133" t="s">
        <v>360</v>
      </c>
      <c r="B693" s="133" t="s">
        <v>556</v>
      </c>
      <c r="C693" s="211">
        <v>6</v>
      </c>
      <c r="D693" s="209" t="s">
        <v>852</v>
      </c>
      <c r="E693" s="210">
        <v>198</v>
      </c>
      <c r="F693" s="211">
        <v>6</v>
      </c>
      <c r="G693" s="209" t="s">
        <v>852</v>
      </c>
      <c r="H693" s="210">
        <v>204</v>
      </c>
      <c r="I693" s="211">
        <v>6</v>
      </c>
      <c r="J693" s="209" t="s">
        <v>852</v>
      </c>
      <c r="K693" s="210">
        <v>216</v>
      </c>
    </row>
    <row r="694" spans="1:11" ht="28.5" customHeight="1">
      <c r="A694" s="177" t="s">
        <v>359</v>
      </c>
      <c r="B694" s="177" t="s">
        <v>699</v>
      </c>
      <c r="C694" s="244">
        <v>1</v>
      </c>
      <c r="D694" s="245" t="s">
        <v>852</v>
      </c>
      <c r="E694" s="246">
        <v>159</v>
      </c>
      <c r="F694" s="244">
        <v>1</v>
      </c>
      <c r="G694" s="245" t="s">
        <v>852</v>
      </c>
      <c r="H694" s="246">
        <v>166</v>
      </c>
      <c r="I694" s="244">
        <v>1</v>
      </c>
      <c r="J694" s="245" t="s">
        <v>852</v>
      </c>
      <c r="K694" s="246">
        <v>173</v>
      </c>
    </row>
    <row r="695" spans="1:11" ht="28.5" customHeight="1">
      <c r="A695" s="134" t="s">
        <v>695</v>
      </c>
      <c r="B695" s="134" t="s">
        <v>696</v>
      </c>
      <c r="C695" s="214">
        <v>1</v>
      </c>
      <c r="D695" s="245" t="s">
        <v>852</v>
      </c>
      <c r="E695" s="213">
        <v>87</v>
      </c>
      <c r="F695" s="214">
        <v>1</v>
      </c>
      <c r="G695" s="245" t="s">
        <v>852</v>
      </c>
      <c r="H695" s="213">
        <v>91</v>
      </c>
      <c r="I695" s="214">
        <v>1</v>
      </c>
      <c r="J695" s="245" t="s">
        <v>852</v>
      </c>
      <c r="K695" s="246">
        <v>95</v>
      </c>
    </row>
    <row r="696" spans="1:11" ht="19.5" customHeight="1">
      <c r="A696" s="134"/>
      <c r="B696" s="134"/>
      <c r="C696" s="214"/>
      <c r="D696" s="212"/>
      <c r="E696" s="213"/>
      <c r="F696" s="214"/>
      <c r="G696" s="212"/>
      <c r="H696" s="213"/>
      <c r="I696" s="214"/>
      <c r="J696" s="212"/>
      <c r="K696" s="213"/>
    </row>
    <row r="697" spans="1:11" ht="19.5" customHeight="1">
      <c r="A697" s="134"/>
      <c r="B697" s="134"/>
      <c r="C697" s="214"/>
      <c r="D697" s="212"/>
      <c r="E697" s="213"/>
      <c r="F697" s="214"/>
      <c r="G697" s="212"/>
      <c r="H697" s="213"/>
      <c r="I697" s="214"/>
      <c r="J697" s="212"/>
      <c r="K697" s="213"/>
    </row>
    <row r="698" spans="1:11" s="156" customFormat="1" ht="19.5" customHeight="1" thickBot="1">
      <c r="A698" s="135"/>
      <c r="B698" s="135"/>
      <c r="C698" s="250"/>
      <c r="D698" s="251"/>
      <c r="E698" s="252"/>
      <c r="F698" s="250"/>
      <c r="G698" s="251"/>
      <c r="H698" s="252"/>
      <c r="I698" s="250"/>
      <c r="J698" s="251"/>
      <c r="K698" s="252"/>
    </row>
    <row r="699" spans="1:11" s="226" customFormat="1" ht="21.75" customHeight="1" thickBot="1">
      <c r="A699" s="1230" t="s">
        <v>123</v>
      </c>
      <c r="B699" s="1238"/>
      <c r="C699" s="228">
        <f>SUM(C693:C698)</f>
        <v>8</v>
      </c>
      <c r="D699" s="229" t="s">
        <v>852</v>
      </c>
      <c r="E699" s="236">
        <f>SUM(E693:E698)</f>
        <v>444</v>
      </c>
      <c r="F699" s="228">
        <f>SUM(F693:F698)</f>
        <v>8</v>
      </c>
      <c r="G699" s="229" t="s">
        <v>852</v>
      </c>
      <c r="H699" s="236">
        <f>SUM(H693:H698)</f>
        <v>461</v>
      </c>
      <c r="I699" s="228">
        <f>SUM(I693:I698)</f>
        <v>8</v>
      </c>
      <c r="J699" s="229" t="s">
        <v>852</v>
      </c>
      <c r="K699" s="236">
        <f>SUM(K693:K698)</f>
        <v>484</v>
      </c>
    </row>
    <row r="701" spans="1:20" ht="57" customHeight="1">
      <c r="A701" s="185" t="s">
        <v>176</v>
      </c>
      <c r="B701" s="1249" t="s">
        <v>698</v>
      </c>
      <c r="C701" s="1250"/>
      <c r="D701" s="1250"/>
      <c r="E701" s="1250"/>
      <c r="F701" s="1250"/>
      <c r="G701" s="1250"/>
      <c r="H701" s="1250"/>
      <c r="I701" s="1250"/>
      <c r="J701" s="1250"/>
      <c r="K701" s="1250"/>
      <c r="L701" s="439"/>
      <c r="M701" s="439"/>
      <c r="N701" s="439"/>
      <c r="O701" s="439"/>
      <c r="P701" s="439"/>
      <c r="Q701" s="439"/>
      <c r="R701" s="439"/>
      <c r="S701" s="439"/>
      <c r="T701" s="439"/>
    </row>
    <row r="703" spans="1:20" ht="16.5" customHeight="1">
      <c r="A703" s="185" t="s">
        <v>420</v>
      </c>
      <c r="B703" s="1249" t="s">
        <v>697</v>
      </c>
      <c r="C703" s="1250"/>
      <c r="D703" s="1250"/>
      <c r="E703" s="1250"/>
      <c r="F703" s="1250"/>
      <c r="G703" s="1250"/>
      <c r="H703" s="1250"/>
      <c r="I703" s="1250"/>
      <c r="J703" s="1250"/>
      <c r="K703" s="1250"/>
      <c r="L703" s="439"/>
      <c r="M703" s="439"/>
      <c r="N703" s="439"/>
      <c r="O703" s="439"/>
      <c r="P703" s="439"/>
      <c r="Q703" s="439"/>
      <c r="R703" s="439"/>
      <c r="S703" s="439"/>
      <c r="T703" s="439"/>
    </row>
    <row r="753" spans="1:11" s="227" customFormat="1" ht="22.5" customHeight="1">
      <c r="A753" s="1132" t="s">
        <v>538</v>
      </c>
      <c r="B753" s="1132"/>
      <c r="C753" s="1132"/>
      <c r="D753" s="1132"/>
      <c r="E753" s="1132"/>
      <c r="F753" s="1132"/>
      <c r="G753" s="1132"/>
      <c r="H753" s="1132"/>
      <c r="I753" s="1132"/>
      <c r="J753" s="1132"/>
      <c r="K753" s="1132"/>
    </row>
    <row r="755" spans="8:11" ht="15" customHeight="1" thickBot="1">
      <c r="H755" s="1180" t="s">
        <v>737</v>
      </c>
      <c r="I755" s="1181"/>
      <c r="J755" s="1181"/>
      <c r="K755" s="1181"/>
    </row>
    <row r="756" spans="1:11" s="41" customFormat="1" ht="19.5" customHeight="1" thickBot="1">
      <c r="A756" s="1182" t="s">
        <v>607</v>
      </c>
      <c r="B756" s="1183"/>
      <c r="C756" s="1184" t="s">
        <v>314</v>
      </c>
      <c r="D756" s="1185"/>
      <c r="E756" s="1185"/>
      <c r="F756" s="1185"/>
      <c r="G756" s="1185"/>
      <c r="H756" s="1185"/>
      <c r="I756" s="1185"/>
      <c r="J756" s="1185"/>
      <c r="K756" s="1186"/>
    </row>
    <row r="757" spans="1:11" s="41" customFormat="1" ht="19.5" customHeight="1" thickBot="1">
      <c r="A757" s="1182" t="s">
        <v>608</v>
      </c>
      <c r="B757" s="1183"/>
      <c r="C757" s="1184" t="s">
        <v>122</v>
      </c>
      <c r="D757" s="1185"/>
      <c r="E757" s="1185"/>
      <c r="F757" s="1185"/>
      <c r="G757" s="1185"/>
      <c r="H757" s="1185"/>
      <c r="I757" s="1185"/>
      <c r="J757" s="1185"/>
      <c r="K757" s="1186"/>
    </row>
    <row r="758" spans="1:11" s="41" customFormat="1" ht="19.5" customHeight="1">
      <c r="A758" s="203" t="s">
        <v>609</v>
      </c>
      <c r="B758" s="204" t="s">
        <v>610</v>
      </c>
      <c r="C758" s="1187" t="s">
        <v>701</v>
      </c>
      <c r="D758" s="1188"/>
      <c r="E758" s="1188"/>
      <c r="F758" s="1188"/>
      <c r="G758" s="1188"/>
      <c r="H758" s="1188"/>
      <c r="I758" s="1188"/>
      <c r="J758" s="1188"/>
      <c r="K758" s="1189"/>
    </row>
    <row r="759" spans="1:11" s="41" customFormat="1" ht="19.5" customHeight="1">
      <c r="A759" s="205"/>
      <c r="B759" s="206" t="s">
        <v>611</v>
      </c>
      <c r="C759" s="1190" t="s">
        <v>31</v>
      </c>
      <c r="D759" s="1191"/>
      <c r="E759" s="1191"/>
      <c r="F759" s="1191"/>
      <c r="G759" s="1191"/>
      <c r="H759" s="1191"/>
      <c r="I759" s="1191"/>
      <c r="J759" s="1191"/>
      <c r="K759" s="1192"/>
    </row>
    <row r="760" spans="1:11" s="41" customFormat="1" ht="19.5" customHeight="1">
      <c r="A760" s="205"/>
      <c r="B760" s="206" t="s">
        <v>612</v>
      </c>
      <c r="C760" s="1196" t="s">
        <v>116</v>
      </c>
      <c r="D760" s="1197"/>
      <c r="E760" s="1197"/>
      <c r="F760" s="1197"/>
      <c r="G760" s="1197"/>
      <c r="H760" s="1197"/>
      <c r="I760" s="1197"/>
      <c r="J760" s="1197"/>
      <c r="K760" s="1198"/>
    </row>
    <row r="761" spans="1:11" s="41" customFormat="1" ht="19.5" customHeight="1">
      <c r="A761" s="205"/>
      <c r="B761" s="206" t="s">
        <v>790</v>
      </c>
      <c r="C761" s="1196" t="s">
        <v>218</v>
      </c>
      <c r="D761" s="1197"/>
      <c r="E761" s="1197"/>
      <c r="F761" s="1197"/>
      <c r="G761" s="1197"/>
      <c r="H761" s="1197"/>
      <c r="I761" s="1197"/>
      <c r="J761" s="1197"/>
      <c r="K761" s="1198"/>
    </row>
    <row r="762" spans="1:11" s="41" customFormat="1" ht="19.5" customHeight="1">
      <c r="A762" s="205"/>
      <c r="B762" s="206" t="s">
        <v>613</v>
      </c>
      <c r="C762" s="1196" t="s">
        <v>703</v>
      </c>
      <c r="D762" s="1197"/>
      <c r="E762" s="1197"/>
      <c r="F762" s="1197"/>
      <c r="G762" s="1197"/>
      <c r="H762" s="1197"/>
      <c r="I762" s="1197"/>
      <c r="J762" s="1197"/>
      <c r="K762" s="1198"/>
    </row>
    <row r="763" spans="1:11" s="41" customFormat="1" ht="19.5" customHeight="1">
      <c r="A763" s="205"/>
      <c r="B763" s="206" t="s">
        <v>816</v>
      </c>
      <c r="C763" s="1199">
        <v>7754</v>
      </c>
      <c r="D763" s="1200"/>
      <c r="E763" s="1200"/>
      <c r="F763" s="1200"/>
      <c r="G763" s="1200"/>
      <c r="H763" s="1200"/>
      <c r="I763" s="1200"/>
      <c r="J763" s="1200"/>
      <c r="K763" s="1201"/>
    </row>
    <row r="764" spans="1:11" s="41" customFormat="1" ht="19.5" customHeight="1">
      <c r="A764" s="205"/>
      <c r="B764" s="206" t="s">
        <v>656</v>
      </c>
      <c r="C764" s="1199">
        <v>0</v>
      </c>
      <c r="D764" s="1200"/>
      <c r="E764" s="1200"/>
      <c r="F764" s="1200"/>
      <c r="G764" s="1200"/>
      <c r="H764" s="1200"/>
      <c r="I764" s="1200"/>
      <c r="J764" s="1200"/>
      <c r="K764" s="1201"/>
    </row>
    <row r="765" spans="1:11" s="41" customFormat="1" ht="19.5" customHeight="1">
      <c r="A765" s="205"/>
      <c r="B765" s="206" t="s">
        <v>801</v>
      </c>
      <c r="C765" s="1199" t="s">
        <v>79</v>
      </c>
      <c r="D765" s="1200"/>
      <c r="E765" s="1200"/>
      <c r="F765" s="1200"/>
      <c r="G765" s="1200"/>
      <c r="H765" s="1200"/>
      <c r="I765" s="1200"/>
      <c r="J765" s="1200"/>
      <c r="K765" s="1201"/>
    </row>
    <row r="766" spans="1:11" s="41" customFormat="1" ht="19.5" customHeight="1">
      <c r="A766" s="205"/>
      <c r="B766" s="206" t="s">
        <v>802</v>
      </c>
      <c r="C766" s="1199" t="s">
        <v>80</v>
      </c>
      <c r="D766" s="1200"/>
      <c r="E766" s="1200"/>
      <c r="F766" s="1200"/>
      <c r="G766" s="1200"/>
      <c r="H766" s="1200"/>
      <c r="I766" s="1200"/>
      <c r="J766" s="1200"/>
      <c r="K766" s="1201"/>
    </row>
    <row r="767" spans="1:11" s="41" customFormat="1" ht="19.5" customHeight="1" thickBot="1">
      <c r="A767" s="207"/>
      <c r="B767" s="208" t="s">
        <v>734</v>
      </c>
      <c r="C767" s="1199" t="s">
        <v>81</v>
      </c>
      <c r="D767" s="1200"/>
      <c r="E767" s="1200"/>
      <c r="F767" s="1200"/>
      <c r="G767" s="1200"/>
      <c r="H767" s="1200"/>
      <c r="I767" s="1200"/>
      <c r="J767" s="1200"/>
      <c r="K767" s="1201"/>
    </row>
    <row r="768" spans="1:11" s="41" customFormat="1" ht="30" customHeight="1" thickBot="1">
      <c r="A768" s="1209" t="s">
        <v>614</v>
      </c>
      <c r="B768" s="1210"/>
      <c r="C768" s="1210"/>
      <c r="D768" s="1210"/>
      <c r="E768" s="1210"/>
      <c r="F768" s="1210"/>
      <c r="G768" s="1210"/>
      <c r="H768" s="1210"/>
      <c r="I768" s="1210"/>
      <c r="J768" s="1210"/>
      <c r="K768" s="1211"/>
    </row>
    <row r="769" spans="1:11" s="41" customFormat="1" ht="19.5" customHeight="1">
      <c r="A769" s="1212" t="s">
        <v>794</v>
      </c>
      <c r="B769" s="1243"/>
      <c r="C769" s="1243"/>
      <c r="D769" s="1243"/>
      <c r="E769" s="1243"/>
      <c r="F769" s="1243"/>
      <c r="G769" s="1243"/>
      <c r="H769" s="1243"/>
      <c r="I769" s="1243"/>
      <c r="J769" s="1243"/>
      <c r="K769" s="1244"/>
    </row>
    <row r="770" spans="1:11" s="41" customFormat="1" ht="19.5" customHeight="1" thickBot="1">
      <c r="A770" s="1215" t="s">
        <v>362</v>
      </c>
      <c r="B770" s="1216"/>
      <c r="C770" s="1247"/>
      <c r="D770" s="1247"/>
      <c r="E770" s="1247"/>
      <c r="F770" s="1247"/>
      <c r="G770" s="1247"/>
      <c r="H770" s="1247"/>
      <c r="I770" s="1247"/>
      <c r="J770" s="1247"/>
      <c r="K770" s="1248"/>
    </row>
    <row r="771" spans="1:11" ht="30" customHeight="1" thickBot="1">
      <c r="A771" s="799" t="s">
        <v>363</v>
      </c>
      <c r="B771" s="1219"/>
      <c r="C771" s="1193" t="s">
        <v>307</v>
      </c>
      <c r="D771" s="1194"/>
      <c r="E771" s="1195"/>
      <c r="F771" s="1193" t="s">
        <v>308</v>
      </c>
      <c r="G771" s="1194"/>
      <c r="H771" s="1195"/>
      <c r="I771" s="1193" t="s">
        <v>482</v>
      </c>
      <c r="J771" s="1194"/>
      <c r="K771" s="1195"/>
    </row>
    <row r="772" spans="1:11" ht="30" customHeight="1">
      <c r="A772" s="1048" t="s">
        <v>795</v>
      </c>
      <c r="B772" s="1228" t="s">
        <v>796</v>
      </c>
      <c r="C772" s="1202" t="s">
        <v>303</v>
      </c>
      <c r="D772" s="1203"/>
      <c r="E772" s="1204" t="s">
        <v>304</v>
      </c>
      <c r="F772" s="1202" t="s">
        <v>303</v>
      </c>
      <c r="G772" s="1203"/>
      <c r="H772" s="1204" t="s">
        <v>304</v>
      </c>
      <c r="I772" s="1202" t="s">
        <v>303</v>
      </c>
      <c r="J772" s="1203"/>
      <c r="K772" s="1204" t="s">
        <v>304</v>
      </c>
    </row>
    <row r="773" spans="1:11" ht="30" customHeight="1" thickBot="1">
      <c r="A773" s="1049"/>
      <c r="B773" s="1229"/>
      <c r="C773" s="238" t="s">
        <v>305</v>
      </c>
      <c r="D773" s="239" t="s">
        <v>306</v>
      </c>
      <c r="E773" s="1205"/>
      <c r="F773" s="238" t="s">
        <v>305</v>
      </c>
      <c r="G773" s="239" t="s">
        <v>306</v>
      </c>
      <c r="H773" s="1205"/>
      <c r="I773" s="238" t="s">
        <v>305</v>
      </c>
      <c r="J773" s="239" t="s">
        <v>306</v>
      </c>
      <c r="K773" s="1205"/>
    </row>
    <row r="774" spans="1:11" ht="19.5" customHeight="1">
      <c r="A774" s="1077" t="s">
        <v>853</v>
      </c>
      <c r="B774" s="218" t="s">
        <v>189</v>
      </c>
      <c r="C774" s="211">
        <v>400</v>
      </c>
      <c r="D774" s="209" t="s">
        <v>852</v>
      </c>
      <c r="E774" s="210">
        <v>38</v>
      </c>
      <c r="F774" s="211">
        <v>420</v>
      </c>
      <c r="G774" s="209" t="s">
        <v>852</v>
      </c>
      <c r="H774" s="210">
        <v>42</v>
      </c>
      <c r="I774" s="211">
        <v>450</v>
      </c>
      <c r="J774" s="209" t="s">
        <v>852</v>
      </c>
      <c r="K774" s="210">
        <v>50</v>
      </c>
    </row>
    <row r="775" spans="1:11" ht="19.5" customHeight="1">
      <c r="A775" s="1220"/>
      <c r="B775" s="222" t="s">
        <v>190</v>
      </c>
      <c r="C775" s="214">
        <v>20</v>
      </c>
      <c r="D775" s="212" t="s">
        <v>852</v>
      </c>
      <c r="E775" s="213">
        <v>3</v>
      </c>
      <c r="F775" s="214">
        <v>25</v>
      </c>
      <c r="G775" s="212" t="s">
        <v>852</v>
      </c>
      <c r="H775" s="213">
        <v>3</v>
      </c>
      <c r="I775" s="214">
        <v>30</v>
      </c>
      <c r="J775" s="212" t="s">
        <v>852</v>
      </c>
      <c r="K775" s="213">
        <v>5</v>
      </c>
    </row>
    <row r="776" spans="1:11" ht="19.5" customHeight="1">
      <c r="A776" s="1220"/>
      <c r="B776" s="219" t="s">
        <v>191</v>
      </c>
      <c r="C776" s="214">
        <v>20</v>
      </c>
      <c r="D776" s="212" t="s">
        <v>852</v>
      </c>
      <c r="E776" s="213">
        <v>5</v>
      </c>
      <c r="F776" s="214">
        <v>25</v>
      </c>
      <c r="G776" s="212" t="s">
        <v>852</v>
      </c>
      <c r="H776" s="213">
        <v>7</v>
      </c>
      <c r="I776" s="214">
        <v>30</v>
      </c>
      <c r="J776" s="212" t="s">
        <v>852</v>
      </c>
      <c r="K776" s="213">
        <v>9</v>
      </c>
    </row>
    <row r="777" spans="1:11" ht="19.5" customHeight="1">
      <c r="A777" s="1220"/>
      <c r="B777" s="219" t="s">
        <v>192</v>
      </c>
      <c r="C777" s="214">
        <v>200</v>
      </c>
      <c r="D777" s="212" t="s">
        <v>852</v>
      </c>
      <c r="E777" s="213">
        <v>44</v>
      </c>
      <c r="F777" s="214">
        <v>200</v>
      </c>
      <c r="G777" s="212" t="s">
        <v>852</v>
      </c>
      <c r="H777" s="213">
        <v>50</v>
      </c>
      <c r="I777" s="214">
        <v>200</v>
      </c>
      <c r="J777" s="212" t="s">
        <v>852</v>
      </c>
      <c r="K777" s="213">
        <v>56</v>
      </c>
    </row>
    <row r="778" spans="1:11" ht="19.5" customHeight="1" thickBot="1">
      <c r="A778" s="1220"/>
      <c r="B778" s="219" t="s">
        <v>193</v>
      </c>
      <c r="C778" s="214">
        <v>20</v>
      </c>
      <c r="D778" s="212" t="s">
        <v>852</v>
      </c>
      <c r="E778" s="213">
        <v>3</v>
      </c>
      <c r="F778" s="214">
        <v>20</v>
      </c>
      <c r="G778" s="212" t="s">
        <v>852</v>
      </c>
      <c r="H778" s="213">
        <v>3</v>
      </c>
      <c r="I778" s="214">
        <v>20</v>
      </c>
      <c r="J778" s="212" t="s">
        <v>852</v>
      </c>
      <c r="K778" s="213">
        <v>3</v>
      </c>
    </row>
    <row r="779" spans="1:11" s="156" customFormat="1" ht="19.5" customHeight="1" thickBot="1">
      <c r="A779" s="1221"/>
      <c r="B779" s="173" t="s">
        <v>810</v>
      </c>
      <c r="C779" s="223">
        <f>SUM(C774:C778)</f>
        <v>660</v>
      </c>
      <c r="D779" s="224" t="s">
        <v>852</v>
      </c>
      <c r="E779" s="237">
        <f>SUM(E774:E778)</f>
        <v>93</v>
      </c>
      <c r="F779" s="223">
        <f>SUM(F774:F778)</f>
        <v>690</v>
      </c>
      <c r="G779" s="224" t="s">
        <v>852</v>
      </c>
      <c r="H779" s="237">
        <f>SUM(H774:H778)</f>
        <v>105</v>
      </c>
      <c r="I779" s="223">
        <f>SUM(I774:I778)</f>
        <v>730</v>
      </c>
      <c r="J779" s="224" t="s">
        <v>852</v>
      </c>
      <c r="K779" s="237">
        <f>SUM(K774:K778)</f>
        <v>123</v>
      </c>
    </row>
    <row r="780" spans="1:11" ht="9.75" customHeight="1" thickBot="1">
      <c r="A780" s="40"/>
      <c r="B780" s="41"/>
      <c r="C780" s="42"/>
      <c r="D780" s="42"/>
      <c r="E780" s="42"/>
      <c r="F780" s="42"/>
      <c r="G780" s="42"/>
      <c r="H780" s="42"/>
      <c r="I780" s="42"/>
      <c r="J780" s="42"/>
      <c r="K780" s="43"/>
    </row>
    <row r="781" spans="1:11" ht="19.5" customHeight="1">
      <c r="A781" s="1077" t="s">
        <v>854</v>
      </c>
      <c r="B781" s="218" t="s">
        <v>178</v>
      </c>
      <c r="C781" s="211">
        <v>20</v>
      </c>
      <c r="D781" s="209" t="s">
        <v>852</v>
      </c>
      <c r="E781" s="210">
        <v>25</v>
      </c>
      <c r="F781" s="211">
        <v>25</v>
      </c>
      <c r="G781" s="209" t="s">
        <v>852</v>
      </c>
      <c r="H781" s="210">
        <v>33</v>
      </c>
      <c r="I781" s="211">
        <v>38</v>
      </c>
      <c r="J781" s="209" t="s">
        <v>852</v>
      </c>
      <c r="K781" s="210">
        <v>50</v>
      </c>
    </row>
    <row r="782" spans="1:11" ht="19.5" customHeight="1">
      <c r="A782" s="1220"/>
      <c r="B782" s="219" t="s">
        <v>179</v>
      </c>
      <c r="C782" s="214">
        <v>1500</v>
      </c>
      <c r="D782" s="212" t="s">
        <v>852</v>
      </c>
      <c r="E782" s="213">
        <v>225</v>
      </c>
      <c r="F782" s="214">
        <v>1460</v>
      </c>
      <c r="G782" s="212" t="s">
        <v>852</v>
      </c>
      <c r="H782" s="213">
        <v>227</v>
      </c>
      <c r="I782" s="214">
        <v>1500</v>
      </c>
      <c r="J782" s="212" t="s">
        <v>852</v>
      </c>
      <c r="K782" s="213">
        <v>250</v>
      </c>
    </row>
    <row r="783" spans="1:11" ht="27" customHeight="1">
      <c r="A783" s="1220"/>
      <c r="B783" s="219" t="s">
        <v>454</v>
      </c>
      <c r="C783" s="214">
        <v>1450</v>
      </c>
      <c r="D783" s="212" t="s">
        <v>852</v>
      </c>
      <c r="E783" s="213">
        <v>1313</v>
      </c>
      <c r="F783" s="214"/>
      <c r="G783" s="212"/>
      <c r="H783" s="213"/>
      <c r="I783" s="214"/>
      <c r="J783" s="212"/>
      <c r="K783" s="213"/>
    </row>
    <row r="784" spans="1:11" ht="27" customHeight="1">
      <c r="A784" s="1220"/>
      <c r="B784" s="219" t="s">
        <v>455</v>
      </c>
      <c r="C784" s="214">
        <v>100</v>
      </c>
      <c r="D784" s="212" t="s">
        <v>852</v>
      </c>
      <c r="E784" s="213">
        <v>12</v>
      </c>
      <c r="F784" s="214"/>
      <c r="G784" s="212"/>
      <c r="H784" s="213"/>
      <c r="I784" s="214"/>
      <c r="J784" s="212"/>
      <c r="K784" s="213"/>
    </row>
    <row r="785" spans="1:11" ht="27" customHeight="1">
      <c r="A785" s="1220"/>
      <c r="B785" s="219" t="s">
        <v>460</v>
      </c>
      <c r="C785" s="214">
        <v>200</v>
      </c>
      <c r="D785" s="212" t="s">
        <v>852</v>
      </c>
      <c r="E785" s="213">
        <v>150</v>
      </c>
      <c r="F785" s="214"/>
      <c r="G785" s="212"/>
      <c r="H785" s="213"/>
      <c r="I785" s="214"/>
      <c r="J785" s="212"/>
      <c r="K785" s="213"/>
    </row>
    <row r="786" spans="1:11" ht="27" customHeight="1">
      <c r="A786" s="1220"/>
      <c r="B786" s="219" t="s">
        <v>459</v>
      </c>
      <c r="C786" s="214">
        <v>400</v>
      </c>
      <c r="D786" s="212" t="s">
        <v>852</v>
      </c>
      <c r="E786" s="213">
        <v>1</v>
      </c>
      <c r="F786" s="214"/>
      <c r="G786" s="212"/>
      <c r="H786" s="213"/>
      <c r="I786" s="214"/>
      <c r="J786" s="212"/>
      <c r="K786" s="213"/>
    </row>
    <row r="787" spans="1:11" ht="27" customHeight="1">
      <c r="A787" s="1220"/>
      <c r="B787" s="219" t="s">
        <v>456</v>
      </c>
      <c r="C787" s="214">
        <v>5</v>
      </c>
      <c r="D787" s="212" t="s">
        <v>852</v>
      </c>
      <c r="E787" s="213">
        <v>8</v>
      </c>
      <c r="F787" s="214"/>
      <c r="G787" s="212"/>
      <c r="H787" s="213"/>
      <c r="I787" s="214"/>
      <c r="J787" s="212"/>
      <c r="K787" s="213"/>
    </row>
    <row r="788" spans="1:11" ht="42" customHeight="1">
      <c r="A788" s="1220"/>
      <c r="B788" s="219" t="s">
        <v>461</v>
      </c>
      <c r="C788" s="214">
        <v>285</v>
      </c>
      <c r="D788" s="212" t="s">
        <v>852</v>
      </c>
      <c r="E788" s="213">
        <v>548</v>
      </c>
      <c r="F788" s="214"/>
      <c r="G788" s="212"/>
      <c r="H788" s="213"/>
      <c r="I788" s="214"/>
      <c r="J788" s="212"/>
      <c r="K788" s="213"/>
    </row>
    <row r="789" spans="1:11" ht="27" customHeight="1">
      <c r="A789" s="1220"/>
      <c r="B789" s="219" t="s">
        <v>457</v>
      </c>
      <c r="C789" s="214">
        <v>1700</v>
      </c>
      <c r="D789" s="212" t="s">
        <v>852</v>
      </c>
      <c r="E789" s="213">
        <v>256</v>
      </c>
      <c r="F789" s="214"/>
      <c r="G789" s="212"/>
      <c r="H789" s="213"/>
      <c r="I789" s="214"/>
      <c r="J789" s="212"/>
      <c r="K789" s="213"/>
    </row>
    <row r="790" spans="1:11" ht="27" customHeight="1">
      <c r="A790" s="1220"/>
      <c r="B790" s="219" t="s">
        <v>463</v>
      </c>
      <c r="C790" s="214">
        <v>50</v>
      </c>
      <c r="D790" s="212" t="s">
        <v>852</v>
      </c>
      <c r="E790" s="213">
        <v>8</v>
      </c>
      <c r="F790" s="214"/>
      <c r="G790" s="212"/>
      <c r="H790" s="213"/>
      <c r="I790" s="214"/>
      <c r="J790" s="212"/>
      <c r="K790" s="213"/>
    </row>
    <row r="791" spans="1:11" ht="27" customHeight="1">
      <c r="A791" s="1220"/>
      <c r="B791" s="219" t="s">
        <v>464</v>
      </c>
      <c r="C791" s="214">
        <v>3</v>
      </c>
      <c r="D791" s="212" t="s">
        <v>852</v>
      </c>
      <c r="E791" s="213">
        <v>5</v>
      </c>
      <c r="F791" s="214"/>
      <c r="G791" s="212"/>
      <c r="H791" s="213"/>
      <c r="I791" s="214"/>
      <c r="J791" s="212"/>
      <c r="K791" s="213"/>
    </row>
    <row r="792" spans="1:11" ht="27" customHeight="1">
      <c r="A792" s="1220"/>
      <c r="B792" s="219" t="s">
        <v>462</v>
      </c>
      <c r="C792" s="214">
        <v>5000</v>
      </c>
      <c r="D792" s="212" t="s">
        <v>453</v>
      </c>
      <c r="E792" s="213">
        <v>60</v>
      </c>
      <c r="F792" s="214"/>
      <c r="G792" s="212"/>
      <c r="H792" s="213"/>
      <c r="I792" s="214"/>
      <c r="J792" s="212"/>
      <c r="K792" s="213"/>
    </row>
    <row r="793" spans="1:11" ht="27" customHeight="1" thickBot="1">
      <c r="A793" s="1220"/>
      <c r="B793" s="219" t="s">
        <v>458</v>
      </c>
      <c r="C793" s="214">
        <v>3</v>
      </c>
      <c r="D793" s="212" t="s">
        <v>852</v>
      </c>
      <c r="E793" s="213">
        <v>1</v>
      </c>
      <c r="F793" s="214"/>
      <c r="G793" s="212"/>
      <c r="H793" s="213"/>
      <c r="I793" s="214"/>
      <c r="J793" s="212"/>
      <c r="K793" s="213"/>
    </row>
    <row r="794" spans="1:11" s="156" customFormat="1" ht="19.5" customHeight="1" thickBot="1">
      <c r="A794" s="1221"/>
      <c r="B794" s="173" t="s">
        <v>810</v>
      </c>
      <c r="C794" s="223">
        <f>SUM(C781:C793)</f>
        <v>10716</v>
      </c>
      <c r="D794" s="224" t="s">
        <v>852</v>
      </c>
      <c r="E794" s="237">
        <f>SUM(E781:E793)</f>
        <v>2612</v>
      </c>
      <c r="F794" s="223">
        <f>SUM(F781:F793)</f>
        <v>1485</v>
      </c>
      <c r="G794" s="224" t="s">
        <v>852</v>
      </c>
      <c r="H794" s="237">
        <f>SUM(H781:H793)</f>
        <v>260</v>
      </c>
      <c r="I794" s="223">
        <f>SUM(I781:I793)</f>
        <v>1538</v>
      </c>
      <c r="J794" s="224" t="s">
        <v>852</v>
      </c>
      <c r="K794" s="237">
        <f>SUM(K781:K793)</f>
        <v>300</v>
      </c>
    </row>
    <row r="795" spans="1:11" ht="9.75" customHeight="1" thickBot="1">
      <c r="A795" s="40"/>
      <c r="B795" s="41"/>
      <c r="C795" s="42"/>
      <c r="D795" s="42"/>
      <c r="E795" s="42"/>
      <c r="F795" s="42"/>
      <c r="G795" s="42"/>
      <c r="H795" s="42"/>
      <c r="I795" s="42"/>
      <c r="J795" s="42"/>
      <c r="K795" s="43"/>
    </row>
    <row r="796" spans="1:11" ht="27" customHeight="1">
      <c r="A796" s="1077" t="s">
        <v>82</v>
      </c>
      <c r="B796" s="565" t="s">
        <v>467</v>
      </c>
      <c r="C796" s="211">
        <v>14</v>
      </c>
      <c r="D796" s="209" t="s">
        <v>852</v>
      </c>
      <c r="E796" s="210">
        <v>7</v>
      </c>
      <c r="F796" s="211"/>
      <c r="G796" s="209"/>
      <c r="H796" s="210"/>
      <c r="I796" s="211"/>
      <c r="J796" s="209"/>
      <c r="K796" s="210"/>
    </row>
    <row r="797" spans="1:11" ht="27" customHeight="1" thickBot="1">
      <c r="A797" s="1220"/>
      <c r="B797" s="566" t="s">
        <v>468</v>
      </c>
      <c r="C797" s="214">
        <v>500</v>
      </c>
      <c r="D797" s="212" t="s">
        <v>852</v>
      </c>
      <c r="E797" s="213">
        <v>10</v>
      </c>
      <c r="F797" s="214"/>
      <c r="G797" s="212"/>
      <c r="H797" s="213"/>
      <c r="I797" s="214"/>
      <c r="J797" s="212"/>
      <c r="K797" s="213"/>
    </row>
    <row r="798" spans="1:11" s="156" customFormat="1" ht="19.5" customHeight="1" thickBot="1">
      <c r="A798" s="1221"/>
      <c r="B798" s="173" t="s">
        <v>810</v>
      </c>
      <c r="C798" s="223">
        <f>SUM(C796:C797)</f>
        <v>514</v>
      </c>
      <c r="D798" s="224" t="s">
        <v>852</v>
      </c>
      <c r="E798" s="237">
        <f>SUM(E796:E797)</f>
        <v>17</v>
      </c>
      <c r="F798" s="223">
        <f>SUM(F796:F797)</f>
        <v>0</v>
      </c>
      <c r="G798" s="224"/>
      <c r="H798" s="237">
        <f>SUM(H796:H797)</f>
        <v>0</v>
      </c>
      <c r="I798" s="223">
        <f>SUM(I796:I797)</f>
        <v>0</v>
      </c>
      <c r="J798" s="224"/>
      <c r="K798" s="237">
        <f>SUM(K796:K797)</f>
        <v>0</v>
      </c>
    </row>
    <row r="799" spans="1:11" s="232" customFormat="1" ht="19.5" customHeight="1" thickBot="1">
      <c r="A799" s="1222" t="s">
        <v>364</v>
      </c>
      <c r="B799" s="1223"/>
      <c r="C799" s="230">
        <f>C779+C794+C798</f>
        <v>11890</v>
      </c>
      <c r="D799" s="231"/>
      <c r="E799" s="233">
        <f>E779+E794+E798</f>
        <v>2722</v>
      </c>
      <c r="F799" s="230">
        <f>F779+F794+F798</f>
        <v>2175</v>
      </c>
      <c r="G799" s="231"/>
      <c r="H799" s="233">
        <f>H779+H794+H798</f>
        <v>365</v>
      </c>
      <c r="I799" s="230">
        <f>I779+I794+I798</f>
        <v>2268</v>
      </c>
      <c r="J799" s="231"/>
      <c r="K799" s="233">
        <f>K779+K794+K798</f>
        <v>423</v>
      </c>
    </row>
    <row r="800" spans="1:11" ht="9.75" customHeight="1" thickBot="1">
      <c r="A800" s="40"/>
      <c r="B800" s="41"/>
      <c r="C800" s="42"/>
      <c r="D800" s="42"/>
      <c r="E800" s="42"/>
      <c r="F800" s="42"/>
      <c r="G800" s="42"/>
      <c r="H800" s="42"/>
      <c r="I800" s="42"/>
      <c r="J800" s="42"/>
      <c r="K800" s="43"/>
    </row>
    <row r="801" spans="1:11" s="41" customFormat="1" ht="19.5" customHeight="1" thickBot="1">
      <c r="A801" s="1224" t="s">
        <v>797</v>
      </c>
      <c r="B801" s="1225"/>
      <c r="C801" s="1241"/>
      <c r="D801" s="1241"/>
      <c r="E801" s="1241"/>
      <c r="F801" s="1241"/>
      <c r="G801" s="1241"/>
      <c r="H801" s="1241"/>
      <c r="I801" s="1241"/>
      <c r="J801" s="1241"/>
      <c r="K801" s="1242"/>
    </row>
    <row r="802" spans="1:11" ht="19.5" customHeight="1">
      <c r="A802" s="1077" t="s">
        <v>855</v>
      </c>
      <c r="B802" s="218" t="s">
        <v>180</v>
      </c>
      <c r="C802" s="211">
        <v>15</v>
      </c>
      <c r="D802" s="209" t="s">
        <v>852</v>
      </c>
      <c r="E802" s="210">
        <v>30</v>
      </c>
      <c r="F802" s="211">
        <v>16</v>
      </c>
      <c r="G802" s="209" t="s">
        <v>852</v>
      </c>
      <c r="H802" s="210">
        <v>32</v>
      </c>
      <c r="I802" s="211">
        <v>13</v>
      </c>
      <c r="J802" s="209" t="s">
        <v>852</v>
      </c>
      <c r="K802" s="210">
        <v>27</v>
      </c>
    </row>
    <row r="803" spans="1:11" ht="19.5" customHeight="1">
      <c r="A803" s="1220"/>
      <c r="B803" s="222" t="s">
        <v>751</v>
      </c>
      <c r="C803" s="244">
        <v>10</v>
      </c>
      <c r="D803" s="245" t="s">
        <v>852</v>
      </c>
      <c r="E803" s="246">
        <v>30</v>
      </c>
      <c r="F803" s="244">
        <v>10</v>
      </c>
      <c r="G803" s="245" t="s">
        <v>852</v>
      </c>
      <c r="H803" s="246">
        <v>35</v>
      </c>
      <c r="I803" s="244">
        <v>10</v>
      </c>
      <c r="J803" s="245" t="s">
        <v>852</v>
      </c>
      <c r="K803" s="246">
        <v>40</v>
      </c>
    </row>
    <row r="804" spans="1:11" ht="19.5" customHeight="1">
      <c r="A804" s="1220"/>
      <c r="B804" s="222" t="s">
        <v>181</v>
      </c>
      <c r="C804" s="214">
        <v>64</v>
      </c>
      <c r="D804" s="212" t="s">
        <v>852</v>
      </c>
      <c r="E804" s="213">
        <v>20</v>
      </c>
      <c r="F804" s="214">
        <v>25</v>
      </c>
      <c r="G804" s="212" t="s">
        <v>852</v>
      </c>
      <c r="H804" s="213">
        <v>8</v>
      </c>
      <c r="I804" s="214">
        <v>19</v>
      </c>
      <c r="J804" s="212" t="s">
        <v>852</v>
      </c>
      <c r="K804" s="213">
        <v>6</v>
      </c>
    </row>
    <row r="805" spans="1:11" ht="19.5" customHeight="1">
      <c r="A805" s="1220"/>
      <c r="B805" s="222" t="s">
        <v>752</v>
      </c>
      <c r="C805" s="214">
        <v>100</v>
      </c>
      <c r="D805" s="212" t="s">
        <v>852</v>
      </c>
      <c r="E805" s="213">
        <v>35</v>
      </c>
      <c r="F805" s="214">
        <v>100</v>
      </c>
      <c r="G805" s="212" t="s">
        <v>852</v>
      </c>
      <c r="H805" s="213">
        <v>38</v>
      </c>
      <c r="I805" s="214">
        <v>100</v>
      </c>
      <c r="J805" s="212" t="s">
        <v>852</v>
      </c>
      <c r="K805" s="213">
        <v>40</v>
      </c>
    </row>
    <row r="806" spans="1:11" ht="19.5" customHeight="1">
      <c r="A806" s="1220"/>
      <c r="B806" s="222" t="s">
        <v>465</v>
      </c>
      <c r="C806" s="214">
        <v>10</v>
      </c>
      <c r="D806" s="212" t="s">
        <v>852</v>
      </c>
      <c r="E806" s="213">
        <v>5</v>
      </c>
      <c r="F806" s="214"/>
      <c r="G806" s="212"/>
      <c r="H806" s="213"/>
      <c r="I806" s="214"/>
      <c r="J806" s="212"/>
      <c r="K806" s="213"/>
    </row>
    <row r="807" spans="1:11" ht="19.5" customHeight="1">
      <c r="A807" s="1220"/>
      <c r="B807" s="222" t="s">
        <v>182</v>
      </c>
      <c r="C807" s="214">
        <v>50</v>
      </c>
      <c r="D807" s="212" t="s">
        <v>852</v>
      </c>
      <c r="E807" s="213">
        <v>15</v>
      </c>
      <c r="F807" s="214">
        <v>24</v>
      </c>
      <c r="G807" s="212" t="s">
        <v>852</v>
      </c>
      <c r="H807" s="213">
        <v>7</v>
      </c>
      <c r="I807" s="214">
        <v>27</v>
      </c>
      <c r="J807" s="212" t="s">
        <v>852</v>
      </c>
      <c r="K807" s="213">
        <v>8</v>
      </c>
    </row>
    <row r="808" spans="1:11" ht="19.5" customHeight="1">
      <c r="A808" s="1220"/>
      <c r="B808" s="222" t="s">
        <v>759</v>
      </c>
      <c r="C808" s="214">
        <v>10</v>
      </c>
      <c r="D808" s="212" t="s">
        <v>852</v>
      </c>
      <c r="E808" s="213">
        <v>3</v>
      </c>
      <c r="F808" s="214">
        <v>15</v>
      </c>
      <c r="G808" s="212" t="s">
        <v>852</v>
      </c>
      <c r="H808" s="213">
        <v>6</v>
      </c>
      <c r="I808" s="214">
        <v>20</v>
      </c>
      <c r="J808" s="212" t="s">
        <v>852</v>
      </c>
      <c r="K808" s="213">
        <v>10</v>
      </c>
    </row>
    <row r="809" spans="1:11" ht="19.5" customHeight="1">
      <c r="A809" s="1220"/>
      <c r="B809" s="222" t="s">
        <v>466</v>
      </c>
      <c r="C809" s="214">
        <v>2</v>
      </c>
      <c r="D809" s="212" t="s">
        <v>852</v>
      </c>
      <c r="E809" s="213">
        <v>1</v>
      </c>
      <c r="F809" s="214"/>
      <c r="G809" s="212"/>
      <c r="H809" s="213"/>
      <c r="I809" s="214"/>
      <c r="J809" s="212"/>
      <c r="K809" s="213"/>
    </row>
    <row r="810" spans="1:11" ht="19.5" customHeight="1">
      <c r="A810" s="1220"/>
      <c r="B810" s="219" t="s">
        <v>184</v>
      </c>
      <c r="C810" s="214">
        <v>33</v>
      </c>
      <c r="D810" s="212" t="s">
        <v>852</v>
      </c>
      <c r="E810" s="213">
        <v>10</v>
      </c>
      <c r="F810" s="214">
        <v>17</v>
      </c>
      <c r="G810" s="212" t="s">
        <v>852</v>
      </c>
      <c r="H810" s="213">
        <v>5</v>
      </c>
      <c r="I810" s="214">
        <v>17</v>
      </c>
      <c r="J810" s="212" t="s">
        <v>852</v>
      </c>
      <c r="K810" s="213">
        <v>5</v>
      </c>
    </row>
    <row r="811" spans="1:11" ht="19.5" customHeight="1">
      <c r="A811" s="1220"/>
      <c r="B811" s="219" t="s">
        <v>183</v>
      </c>
      <c r="C811" s="214">
        <v>10</v>
      </c>
      <c r="D811" s="212" t="s">
        <v>852</v>
      </c>
      <c r="E811" s="213">
        <v>3</v>
      </c>
      <c r="F811" s="214">
        <v>15</v>
      </c>
      <c r="G811" s="212" t="s">
        <v>852</v>
      </c>
      <c r="H811" s="213">
        <v>6</v>
      </c>
      <c r="I811" s="214">
        <v>20</v>
      </c>
      <c r="J811" s="212" t="s">
        <v>852</v>
      </c>
      <c r="K811" s="213">
        <v>10</v>
      </c>
    </row>
    <row r="812" spans="1:11" ht="19.5" customHeight="1">
      <c r="A812" s="1220"/>
      <c r="B812" s="219" t="s">
        <v>185</v>
      </c>
      <c r="C812" s="214"/>
      <c r="D812" s="212"/>
      <c r="E812" s="213"/>
      <c r="F812" s="214">
        <v>400</v>
      </c>
      <c r="G812" s="212" t="s">
        <v>852</v>
      </c>
      <c r="H812" s="213">
        <v>8</v>
      </c>
      <c r="I812" s="214">
        <v>400</v>
      </c>
      <c r="J812" s="212" t="s">
        <v>852</v>
      </c>
      <c r="K812" s="213">
        <v>8</v>
      </c>
    </row>
    <row r="813" spans="1:11" ht="19.5" customHeight="1">
      <c r="A813" s="1220"/>
      <c r="B813" s="219" t="s">
        <v>130</v>
      </c>
      <c r="C813" s="214">
        <v>300</v>
      </c>
      <c r="D813" s="212" t="s">
        <v>852</v>
      </c>
      <c r="E813" s="213">
        <v>6</v>
      </c>
      <c r="F813" s="214">
        <v>300</v>
      </c>
      <c r="G813" s="212" t="s">
        <v>852</v>
      </c>
      <c r="H813" s="213">
        <v>8</v>
      </c>
      <c r="I813" s="214">
        <v>300</v>
      </c>
      <c r="J813" s="212" t="s">
        <v>852</v>
      </c>
      <c r="K813" s="213">
        <v>9</v>
      </c>
    </row>
    <row r="814" spans="1:11" ht="19.5" customHeight="1">
      <c r="A814" s="1220"/>
      <c r="B814" s="219" t="s">
        <v>186</v>
      </c>
      <c r="C814" s="214">
        <v>10</v>
      </c>
      <c r="D814" s="212" t="s">
        <v>852</v>
      </c>
      <c r="E814" s="213">
        <v>15</v>
      </c>
      <c r="F814" s="214">
        <v>26</v>
      </c>
      <c r="G814" s="212" t="s">
        <v>852</v>
      </c>
      <c r="H814" s="213">
        <v>40</v>
      </c>
      <c r="I814" s="214">
        <v>37</v>
      </c>
      <c r="J814" s="212" t="s">
        <v>852</v>
      </c>
      <c r="K814" s="213">
        <v>56</v>
      </c>
    </row>
    <row r="815" spans="1:11" ht="19.5" customHeight="1" thickBot="1">
      <c r="A815" s="1220"/>
      <c r="B815" s="219"/>
      <c r="C815" s="214"/>
      <c r="D815" s="212"/>
      <c r="E815" s="213"/>
      <c r="F815" s="214"/>
      <c r="G815" s="212"/>
      <c r="H815" s="213"/>
      <c r="I815" s="214"/>
      <c r="J815" s="212"/>
      <c r="K815" s="213"/>
    </row>
    <row r="816" spans="1:11" s="156" customFormat="1" ht="19.5" customHeight="1" thickBot="1">
      <c r="A816" s="1221"/>
      <c r="B816" s="173" t="s">
        <v>810</v>
      </c>
      <c r="C816" s="223">
        <f>SUM(C802:C815)</f>
        <v>614</v>
      </c>
      <c r="D816" s="224" t="s">
        <v>852</v>
      </c>
      <c r="E816" s="237">
        <f>SUM(E802:E815)</f>
        <v>173</v>
      </c>
      <c r="F816" s="223">
        <f>SUM(F802:F815)</f>
        <v>948</v>
      </c>
      <c r="G816" s="224" t="s">
        <v>852</v>
      </c>
      <c r="H816" s="237">
        <f>SUM(H802:H815)</f>
        <v>193</v>
      </c>
      <c r="I816" s="223">
        <f>SUM(I802:I815)</f>
        <v>963</v>
      </c>
      <c r="J816" s="224" t="s">
        <v>852</v>
      </c>
      <c r="K816" s="237">
        <f>SUM(K802:K815)</f>
        <v>219</v>
      </c>
    </row>
    <row r="817" spans="1:11" ht="9.75" customHeight="1" thickBot="1">
      <c r="A817" s="40"/>
      <c r="B817" s="41"/>
      <c r="C817" s="42"/>
      <c r="D817" s="42"/>
      <c r="E817" s="42"/>
      <c r="F817" s="42"/>
      <c r="G817" s="42"/>
      <c r="H817" s="42"/>
      <c r="I817" s="42"/>
      <c r="J817" s="42"/>
      <c r="K817" s="43"/>
    </row>
    <row r="818" spans="1:11" ht="19.5" customHeight="1">
      <c r="A818" s="1077" t="s">
        <v>869</v>
      </c>
      <c r="B818" s="218" t="s">
        <v>204</v>
      </c>
      <c r="C818" s="211">
        <v>38</v>
      </c>
      <c r="D818" s="209" t="s">
        <v>852</v>
      </c>
      <c r="E818" s="210">
        <v>70</v>
      </c>
      <c r="F818" s="211">
        <v>25</v>
      </c>
      <c r="G818" s="209" t="s">
        <v>852</v>
      </c>
      <c r="H818" s="210">
        <v>50</v>
      </c>
      <c r="I818" s="211">
        <v>67</v>
      </c>
      <c r="J818" s="209" t="s">
        <v>852</v>
      </c>
      <c r="K818" s="210">
        <v>150</v>
      </c>
    </row>
    <row r="819" spans="1:11" ht="19.5" customHeight="1">
      <c r="A819" s="1220"/>
      <c r="B819" s="222" t="s">
        <v>201</v>
      </c>
      <c r="C819" s="244">
        <v>250</v>
      </c>
      <c r="D819" s="245" t="s">
        <v>852</v>
      </c>
      <c r="E819" s="246">
        <v>438</v>
      </c>
      <c r="F819" s="244">
        <v>250</v>
      </c>
      <c r="G819" s="245" t="s">
        <v>852</v>
      </c>
      <c r="H819" s="246">
        <v>450</v>
      </c>
      <c r="I819" s="244">
        <v>250</v>
      </c>
      <c r="J819" s="245" t="s">
        <v>852</v>
      </c>
      <c r="K819" s="246">
        <v>460</v>
      </c>
    </row>
    <row r="820" spans="1:11" ht="27" customHeight="1">
      <c r="A820" s="1220"/>
      <c r="B820" s="222" t="s">
        <v>477</v>
      </c>
      <c r="C820" s="244">
        <v>70</v>
      </c>
      <c r="D820" s="245" t="s">
        <v>852</v>
      </c>
      <c r="E820" s="246">
        <v>100</v>
      </c>
      <c r="F820" s="244"/>
      <c r="G820" s="245"/>
      <c r="H820" s="246"/>
      <c r="I820" s="244"/>
      <c r="J820" s="245"/>
      <c r="K820" s="246"/>
    </row>
    <row r="821" spans="1:11" ht="19.5" customHeight="1">
      <c r="A821" s="1220"/>
      <c r="B821" s="222" t="s">
        <v>205</v>
      </c>
      <c r="C821" s="214">
        <v>15</v>
      </c>
      <c r="D821" s="212" t="s">
        <v>852</v>
      </c>
      <c r="E821" s="213">
        <v>30</v>
      </c>
      <c r="F821" s="214">
        <v>30</v>
      </c>
      <c r="G821" s="212" t="s">
        <v>852</v>
      </c>
      <c r="H821" s="213">
        <v>60</v>
      </c>
      <c r="I821" s="214">
        <v>22</v>
      </c>
      <c r="J821" s="212" t="s">
        <v>852</v>
      </c>
      <c r="K821" s="213">
        <v>50</v>
      </c>
    </row>
    <row r="822" spans="1:11" ht="19.5" customHeight="1">
      <c r="A822" s="1220"/>
      <c r="B822" s="222" t="s">
        <v>202</v>
      </c>
      <c r="C822" s="215">
        <v>50</v>
      </c>
      <c r="D822" s="216" t="s">
        <v>852</v>
      </c>
      <c r="E822" s="217">
        <v>80</v>
      </c>
      <c r="F822" s="214">
        <v>50</v>
      </c>
      <c r="G822" s="212" t="s">
        <v>852</v>
      </c>
      <c r="H822" s="213">
        <v>80</v>
      </c>
      <c r="I822" s="214">
        <v>50</v>
      </c>
      <c r="J822" s="212" t="s">
        <v>852</v>
      </c>
      <c r="K822" s="213">
        <v>80</v>
      </c>
    </row>
    <row r="823" spans="1:11" ht="19.5" customHeight="1">
      <c r="A823" s="1220"/>
      <c r="B823" s="220" t="s">
        <v>206</v>
      </c>
      <c r="C823" s="215"/>
      <c r="D823" s="216"/>
      <c r="E823" s="217"/>
      <c r="F823" s="214">
        <v>11</v>
      </c>
      <c r="G823" s="212" t="s">
        <v>852</v>
      </c>
      <c r="H823" s="213">
        <v>40</v>
      </c>
      <c r="I823" s="214"/>
      <c r="J823" s="212"/>
      <c r="K823" s="213"/>
    </row>
    <row r="824" spans="1:11" ht="19.5" customHeight="1">
      <c r="A824" s="1220"/>
      <c r="B824" s="220" t="s">
        <v>207</v>
      </c>
      <c r="C824" s="215">
        <v>30</v>
      </c>
      <c r="D824" s="216" t="s">
        <v>852</v>
      </c>
      <c r="E824" s="217">
        <v>150</v>
      </c>
      <c r="F824" s="214">
        <v>30</v>
      </c>
      <c r="G824" s="212" t="s">
        <v>852</v>
      </c>
      <c r="H824" s="213">
        <v>160</v>
      </c>
      <c r="I824" s="214">
        <v>30</v>
      </c>
      <c r="J824" s="212" t="s">
        <v>852</v>
      </c>
      <c r="K824" s="213">
        <v>170</v>
      </c>
    </row>
    <row r="825" spans="1:11" ht="19.5" customHeight="1">
      <c r="A825" s="1220"/>
      <c r="B825" s="220" t="s">
        <v>203</v>
      </c>
      <c r="C825" s="215">
        <v>1</v>
      </c>
      <c r="D825" s="216" t="s">
        <v>852</v>
      </c>
      <c r="E825" s="217">
        <v>100</v>
      </c>
      <c r="F825" s="214">
        <v>1</v>
      </c>
      <c r="G825" s="212" t="s">
        <v>852</v>
      </c>
      <c r="H825" s="213">
        <v>100</v>
      </c>
      <c r="I825" s="214">
        <v>1</v>
      </c>
      <c r="J825" s="212" t="s">
        <v>852</v>
      </c>
      <c r="K825" s="213">
        <v>110</v>
      </c>
    </row>
    <row r="826" spans="1:11" ht="19.5" customHeight="1">
      <c r="A826" s="1220"/>
      <c r="B826" s="220" t="s">
        <v>208</v>
      </c>
      <c r="C826" s="215">
        <v>1</v>
      </c>
      <c r="D826" s="216" t="s">
        <v>852</v>
      </c>
      <c r="E826" s="217">
        <v>50</v>
      </c>
      <c r="F826" s="214">
        <v>1</v>
      </c>
      <c r="G826" s="216" t="s">
        <v>852</v>
      </c>
      <c r="H826" s="213">
        <v>60</v>
      </c>
      <c r="I826" s="214">
        <v>1</v>
      </c>
      <c r="J826" s="216" t="s">
        <v>852</v>
      </c>
      <c r="K826" s="213">
        <v>70</v>
      </c>
    </row>
    <row r="827" spans="1:11" ht="19.5" customHeight="1" thickBot="1">
      <c r="A827" s="1220"/>
      <c r="B827" s="220"/>
      <c r="C827" s="215"/>
      <c r="D827" s="216"/>
      <c r="E827" s="217"/>
      <c r="F827" s="214"/>
      <c r="G827" s="212"/>
      <c r="H827" s="213"/>
      <c r="I827" s="214"/>
      <c r="J827" s="212"/>
      <c r="K827" s="213"/>
    </row>
    <row r="828" spans="1:11" s="156" customFormat="1" ht="19.5" customHeight="1" thickBot="1">
      <c r="A828" s="1221"/>
      <c r="B828" s="173" t="s">
        <v>810</v>
      </c>
      <c r="C828" s="223">
        <f>SUM(C818:C827)</f>
        <v>455</v>
      </c>
      <c r="D828" s="224" t="s">
        <v>852</v>
      </c>
      <c r="E828" s="237">
        <f>SUM(E818:E827)</f>
        <v>1018</v>
      </c>
      <c r="F828" s="223">
        <f>SUM(F818:F827)</f>
        <v>398</v>
      </c>
      <c r="G828" s="224" t="s">
        <v>852</v>
      </c>
      <c r="H828" s="237">
        <f>SUM(H818:H827)</f>
        <v>1000</v>
      </c>
      <c r="I828" s="223">
        <f>SUM(I818:I827)</f>
        <v>421</v>
      </c>
      <c r="J828" s="224" t="s">
        <v>852</v>
      </c>
      <c r="K828" s="237">
        <f>SUM(K818:K827)</f>
        <v>1090</v>
      </c>
    </row>
    <row r="829" spans="1:11" ht="9.75" customHeight="1" thickBot="1">
      <c r="A829" s="40"/>
      <c r="B829" s="41"/>
      <c r="C829" s="42"/>
      <c r="D829" s="42"/>
      <c r="E829" s="42"/>
      <c r="F829" s="42"/>
      <c r="G829" s="42"/>
      <c r="H829" s="42"/>
      <c r="I829" s="42"/>
      <c r="J829" s="42"/>
      <c r="K829" s="43"/>
    </row>
    <row r="830" spans="1:11" ht="19.5" customHeight="1">
      <c r="A830" s="1253" t="s">
        <v>856</v>
      </c>
      <c r="B830" s="133" t="s">
        <v>187</v>
      </c>
      <c r="C830" s="211">
        <v>1</v>
      </c>
      <c r="D830" s="209" t="s">
        <v>852</v>
      </c>
      <c r="E830" s="210">
        <v>600</v>
      </c>
      <c r="F830" s="211">
        <v>1</v>
      </c>
      <c r="G830" s="209" t="s">
        <v>852</v>
      </c>
      <c r="H830" s="210">
        <v>630</v>
      </c>
      <c r="I830" s="211">
        <v>1</v>
      </c>
      <c r="J830" s="209" t="s">
        <v>852</v>
      </c>
      <c r="K830" s="210">
        <v>680</v>
      </c>
    </row>
    <row r="831" spans="1:11" ht="19.5" customHeight="1">
      <c r="A831" s="1254"/>
      <c r="B831" s="134" t="s">
        <v>757</v>
      </c>
      <c r="C831" s="214">
        <v>1</v>
      </c>
      <c r="D831" s="212" t="s">
        <v>852</v>
      </c>
      <c r="E831" s="213">
        <v>1000</v>
      </c>
      <c r="F831" s="214">
        <v>1</v>
      </c>
      <c r="G831" s="212" t="s">
        <v>852</v>
      </c>
      <c r="H831" s="213">
        <v>1200</v>
      </c>
      <c r="I831" s="214">
        <v>1</v>
      </c>
      <c r="J831" s="212" t="s">
        <v>852</v>
      </c>
      <c r="K831" s="213">
        <v>1500</v>
      </c>
    </row>
    <row r="832" spans="1:11" ht="19.5" customHeight="1" thickBot="1">
      <c r="A832" s="1254"/>
      <c r="B832" s="135"/>
      <c r="C832" s="448"/>
      <c r="D832" s="449"/>
      <c r="E832" s="287"/>
      <c r="F832" s="450"/>
      <c r="G832" s="449"/>
      <c r="H832" s="287"/>
      <c r="I832" s="450"/>
      <c r="J832" s="449"/>
      <c r="K832" s="287"/>
    </row>
    <row r="833" spans="1:11" s="156" customFormat="1" ht="19.5" customHeight="1" thickBot="1">
      <c r="A833" s="1221"/>
      <c r="B833" s="173" t="s">
        <v>810</v>
      </c>
      <c r="C833" s="223">
        <f>SUM(C830:C832)</f>
        <v>2</v>
      </c>
      <c r="D833" s="224"/>
      <c r="E833" s="237">
        <f>SUM(E830:E832)</f>
        <v>1600</v>
      </c>
      <c r="F833" s="223">
        <f>SUM(F830:F832)</f>
        <v>2</v>
      </c>
      <c r="G833" s="224"/>
      <c r="H833" s="237">
        <f>SUM(H830:H832)</f>
        <v>1830</v>
      </c>
      <c r="I833" s="223">
        <f>SUM(I830:I832)</f>
        <v>2</v>
      </c>
      <c r="J833" s="224"/>
      <c r="K833" s="237">
        <f>SUM(K830:K832)</f>
        <v>2180</v>
      </c>
    </row>
    <row r="834" spans="1:11" ht="9.75" customHeight="1" thickBot="1">
      <c r="A834" s="40"/>
      <c r="B834" s="41"/>
      <c r="C834" s="42"/>
      <c r="D834" s="42"/>
      <c r="E834" s="42"/>
      <c r="F834" s="42"/>
      <c r="G834" s="42"/>
      <c r="H834" s="42"/>
      <c r="I834" s="42"/>
      <c r="J834" s="42"/>
      <c r="K834" s="43"/>
    </row>
    <row r="835" spans="1:11" ht="28.5" customHeight="1">
      <c r="A835" s="1077" t="s">
        <v>857</v>
      </c>
      <c r="B835" s="218" t="s">
        <v>469</v>
      </c>
      <c r="C835" s="211">
        <v>50</v>
      </c>
      <c r="D835" s="209" t="s">
        <v>852</v>
      </c>
      <c r="E835" s="210">
        <v>80</v>
      </c>
      <c r="F835" s="211">
        <v>50</v>
      </c>
      <c r="G835" s="209" t="s">
        <v>852</v>
      </c>
      <c r="H835" s="210">
        <v>85</v>
      </c>
      <c r="I835" s="211">
        <v>50</v>
      </c>
      <c r="J835" s="209" t="s">
        <v>852</v>
      </c>
      <c r="K835" s="210">
        <v>90</v>
      </c>
    </row>
    <row r="836" spans="1:11" ht="19.5" customHeight="1">
      <c r="A836" s="1220"/>
      <c r="B836" s="222" t="s">
        <v>470</v>
      </c>
      <c r="C836" s="214">
        <v>1</v>
      </c>
      <c r="D836" s="212" t="s">
        <v>852</v>
      </c>
      <c r="E836" s="213">
        <v>0.65</v>
      </c>
      <c r="F836" s="214"/>
      <c r="G836" s="212"/>
      <c r="H836" s="213"/>
      <c r="I836" s="214"/>
      <c r="J836" s="212"/>
      <c r="K836" s="213"/>
    </row>
    <row r="837" spans="1:11" ht="28.5" customHeight="1">
      <c r="A837" s="1220"/>
      <c r="B837" s="567" t="s">
        <v>471</v>
      </c>
      <c r="C837" s="214">
        <v>1</v>
      </c>
      <c r="D837" s="212" t="s">
        <v>852</v>
      </c>
      <c r="E837" s="213">
        <v>20</v>
      </c>
      <c r="F837" s="214"/>
      <c r="G837" s="212"/>
      <c r="H837" s="213"/>
      <c r="I837" s="214"/>
      <c r="J837" s="212"/>
      <c r="K837" s="213"/>
    </row>
    <row r="838" spans="1:11" ht="28.5" customHeight="1">
      <c r="A838" s="1220"/>
      <c r="B838" s="567" t="s">
        <v>472</v>
      </c>
      <c r="C838" s="214">
        <v>1</v>
      </c>
      <c r="D838" s="212" t="s">
        <v>852</v>
      </c>
      <c r="E838" s="213">
        <v>8</v>
      </c>
      <c r="F838" s="214"/>
      <c r="G838" s="212"/>
      <c r="H838" s="213"/>
      <c r="I838" s="214"/>
      <c r="J838" s="212"/>
      <c r="K838" s="213"/>
    </row>
    <row r="839" spans="1:11" ht="28.5" customHeight="1">
      <c r="A839" s="1220"/>
      <c r="B839" s="567" t="s">
        <v>473</v>
      </c>
      <c r="C839" s="214">
        <v>2</v>
      </c>
      <c r="D839" s="212" t="s">
        <v>852</v>
      </c>
      <c r="E839" s="213">
        <v>2</v>
      </c>
      <c r="F839" s="214"/>
      <c r="G839" s="212"/>
      <c r="H839" s="213"/>
      <c r="I839" s="214"/>
      <c r="J839" s="212"/>
      <c r="K839" s="213"/>
    </row>
    <row r="840" spans="1:11" ht="28.5" customHeight="1">
      <c r="A840" s="1220"/>
      <c r="B840" s="567" t="s">
        <v>474</v>
      </c>
      <c r="C840" s="214">
        <v>2</v>
      </c>
      <c r="D840" s="212" t="s">
        <v>852</v>
      </c>
      <c r="E840" s="213">
        <v>3</v>
      </c>
      <c r="F840" s="214"/>
      <c r="G840" s="212"/>
      <c r="H840" s="213"/>
      <c r="I840" s="214"/>
      <c r="J840" s="212"/>
      <c r="K840" s="213"/>
    </row>
    <row r="841" spans="1:11" ht="28.5" customHeight="1">
      <c r="A841" s="1220"/>
      <c r="B841" s="568" t="s">
        <v>475</v>
      </c>
      <c r="C841" s="214">
        <v>10</v>
      </c>
      <c r="D841" s="212" t="s">
        <v>852</v>
      </c>
      <c r="E841" s="213">
        <v>28</v>
      </c>
      <c r="F841" s="214"/>
      <c r="G841" s="212"/>
      <c r="H841" s="213"/>
      <c r="I841" s="214"/>
      <c r="J841" s="212"/>
      <c r="K841" s="213"/>
    </row>
    <row r="842" spans="1:11" ht="28.5" customHeight="1">
      <c r="A842" s="1220"/>
      <c r="B842" s="568" t="s">
        <v>476</v>
      </c>
      <c r="C842" s="214">
        <v>20</v>
      </c>
      <c r="D842" s="212" t="s">
        <v>852</v>
      </c>
      <c r="E842" s="213">
        <v>13</v>
      </c>
      <c r="F842" s="214"/>
      <c r="G842" s="212"/>
      <c r="H842" s="213"/>
      <c r="I842" s="214"/>
      <c r="J842" s="212"/>
      <c r="K842" s="213"/>
    </row>
    <row r="843" spans="1:11" ht="19.5" customHeight="1" thickBot="1">
      <c r="A843" s="1220"/>
      <c r="B843" s="134"/>
      <c r="C843" s="214"/>
      <c r="D843" s="212"/>
      <c r="E843" s="213"/>
      <c r="F843" s="214"/>
      <c r="G843" s="212"/>
      <c r="H843" s="213"/>
      <c r="I843" s="214"/>
      <c r="J843" s="212"/>
      <c r="K843" s="213"/>
    </row>
    <row r="844" spans="1:11" s="156" customFormat="1" ht="19.5" customHeight="1" thickBot="1">
      <c r="A844" s="1221"/>
      <c r="B844" s="173" t="s">
        <v>810</v>
      </c>
      <c r="C844" s="223">
        <f>SUM(C835:C843)</f>
        <v>87</v>
      </c>
      <c r="D844" s="224" t="s">
        <v>852</v>
      </c>
      <c r="E844" s="237">
        <f>SUM(E835:E843)</f>
        <v>154.65</v>
      </c>
      <c r="F844" s="223">
        <f>SUM(F835:F843)</f>
        <v>50</v>
      </c>
      <c r="G844" s="224" t="s">
        <v>852</v>
      </c>
      <c r="H844" s="237">
        <f>SUM(H835:H843)</f>
        <v>85</v>
      </c>
      <c r="I844" s="223">
        <f>SUM(I835:I843)</f>
        <v>50</v>
      </c>
      <c r="J844" s="224" t="s">
        <v>852</v>
      </c>
      <c r="K844" s="237">
        <f>SUM(K835:K843)</f>
        <v>90</v>
      </c>
    </row>
    <row r="845" spans="1:11" ht="9.75" customHeight="1" thickBot="1">
      <c r="A845" s="40"/>
      <c r="B845" s="41"/>
      <c r="C845" s="42"/>
      <c r="D845" s="42"/>
      <c r="E845" s="42"/>
      <c r="F845" s="42"/>
      <c r="G845" s="42"/>
      <c r="H845" s="42"/>
      <c r="I845" s="42"/>
      <c r="J845" s="42"/>
      <c r="K845" s="43"/>
    </row>
    <row r="846" spans="1:11" ht="19.5" customHeight="1">
      <c r="A846" s="1077" t="s">
        <v>858</v>
      </c>
      <c r="B846" s="133" t="s">
        <v>188</v>
      </c>
      <c r="C846" s="211">
        <v>1</v>
      </c>
      <c r="D846" s="209" t="s">
        <v>852</v>
      </c>
      <c r="E846" s="210">
        <v>60</v>
      </c>
      <c r="F846" s="211">
        <v>1</v>
      </c>
      <c r="G846" s="209" t="s">
        <v>852</v>
      </c>
      <c r="H846" s="210">
        <v>80</v>
      </c>
      <c r="I846" s="211">
        <v>1</v>
      </c>
      <c r="J846" s="209" t="s">
        <v>852</v>
      </c>
      <c r="K846" s="210">
        <v>100</v>
      </c>
    </row>
    <row r="847" spans="1:11" ht="19.5" customHeight="1">
      <c r="A847" s="1220"/>
      <c r="B847" s="447" t="s">
        <v>211</v>
      </c>
      <c r="C847" s="305">
        <v>1</v>
      </c>
      <c r="D847" s="306" t="s">
        <v>852</v>
      </c>
      <c r="E847" s="311">
        <v>60</v>
      </c>
      <c r="F847" s="244">
        <v>1</v>
      </c>
      <c r="G847" s="245" t="s">
        <v>852</v>
      </c>
      <c r="H847" s="246">
        <v>60</v>
      </c>
      <c r="I847" s="244">
        <v>1</v>
      </c>
      <c r="J847" s="245" t="s">
        <v>852</v>
      </c>
      <c r="K847" s="246">
        <v>60</v>
      </c>
    </row>
    <row r="848" spans="1:11" ht="19.5" customHeight="1" thickBot="1">
      <c r="A848" s="1220"/>
      <c r="B848" s="135"/>
      <c r="C848" s="215"/>
      <c r="D848" s="216"/>
      <c r="E848" s="217"/>
      <c r="F848" s="214"/>
      <c r="G848" s="212"/>
      <c r="H848" s="213"/>
      <c r="I848" s="214"/>
      <c r="J848" s="212"/>
      <c r="K848" s="213"/>
    </row>
    <row r="849" spans="1:11" s="156" customFormat="1" ht="19.5" customHeight="1" thickBot="1">
      <c r="A849" s="1221"/>
      <c r="B849" s="173" t="s">
        <v>810</v>
      </c>
      <c r="C849" s="223">
        <f>SUM(C846:C848)</f>
        <v>2</v>
      </c>
      <c r="D849" s="224" t="s">
        <v>852</v>
      </c>
      <c r="E849" s="237">
        <f>SUM(E846:E848)</f>
        <v>120</v>
      </c>
      <c r="F849" s="223">
        <f>SUM(F846:F848)</f>
        <v>2</v>
      </c>
      <c r="G849" s="224" t="s">
        <v>852</v>
      </c>
      <c r="H849" s="237">
        <f>SUM(H846:H848)</f>
        <v>140</v>
      </c>
      <c r="I849" s="223">
        <f>SUM(I846:I848)</f>
        <v>2</v>
      </c>
      <c r="J849" s="224" t="s">
        <v>852</v>
      </c>
      <c r="K849" s="237">
        <f>SUM(K846:K848)</f>
        <v>160</v>
      </c>
    </row>
    <row r="850" spans="1:11" s="232" customFormat="1" ht="19.5" customHeight="1" thickBot="1">
      <c r="A850" s="1222" t="s">
        <v>365</v>
      </c>
      <c r="B850" s="1223"/>
      <c r="C850" s="230">
        <f>C816+C828+C833+C844+C849</f>
        <v>1160</v>
      </c>
      <c r="D850" s="231" t="s">
        <v>852</v>
      </c>
      <c r="E850" s="234">
        <f>E816+E828+E833+E844+E849</f>
        <v>3065.65</v>
      </c>
      <c r="F850" s="230">
        <f>F816+F828+F833+F844+F849</f>
        <v>1400</v>
      </c>
      <c r="G850" s="231" t="s">
        <v>852</v>
      </c>
      <c r="H850" s="234">
        <f>H816+H828+H833+H844+H849</f>
        <v>3248</v>
      </c>
      <c r="I850" s="230">
        <f>I816+I828+I833+I844+I849</f>
        <v>1438</v>
      </c>
      <c r="J850" s="231" t="s">
        <v>852</v>
      </c>
      <c r="K850" s="234">
        <f>K816+K828+K833+K844+K849</f>
        <v>3739</v>
      </c>
    </row>
    <row r="851" spans="1:11" ht="9.75" customHeight="1" thickBot="1">
      <c r="A851" s="40"/>
      <c r="B851" s="41"/>
      <c r="C851" s="42"/>
      <c r="D851" s="42"/>
      <c r="E851" s="42"/>
      <c r="F851" s="42"/>
      <c r="G851" s="42"/>
      <c r="H851" s="42"/>
      <c r="I851" s="42"/>
      <c r="J851" s="42"/>
      <c r="K851" s="43"/>
    </row>
    <row r="852" spans="1:11" s="41" customFormat="1" ht="19.5" customHeight="1" thickBot="1">
      <c r="A852" s="1224" t="s">
        <v>535</v>
      </c>
      <c r="B852" s="1225"/>
      <c r="C852" s="1241"/>
      <c r="D852" s="1241"/>
      <c r="E852" s="1241"/>
      <c r="F852" s="1241"/>
      <c r="G852" s="1241"/>
      <c r="H852" s="1241"/>
      <c r="I852" s="1241"/>
      <c r="J852" s="1241"/>
      <c r="K852" s="1242"/>
    </row>
    <row r="853" spans="1:11" ht="19.5" customHeight="1">
      <c r="A853" s="1077" t="s">
        <v>866</v>
      </c>
      <c r="B853" s="218" t="s">
        <v>294</v>
      </c>
      <c r="C853" s="211">
        <v>175</v>
      </c>
      <c r="D853" s="209" t="s">
        <v>295</v>
      </c>
      <c r="E853" s="210">
        <v>190</v>
      </c>
      <c r="F853" s="211">
        <v>185</v>
      </c>
      <c r="G853" s="209" t="s">
        <v>295</v>
      </c>
      <c r="H853" s="210">
        <v>220</v>
      </c>
      <c r="I853" s="211">
        <v>200</v>
      </c>
      <c r="J853" s="209" t="s">
        <v>295</v>
      </c>
      <c r="K853" s="210">
        <v>255</v>
      </c>
    </row>
    <row r="854" spans="1:11" ht="19.5" customHeight="1">
      <c r="A854" s="1220"/>
      <c r="B854" s="222" t="s">
        <v>296</v>
      </c>
      <c r="C854" s="214">
        <v>1430</v>
      </c>
      <c r="D854" s="212" t="s">
        <v>852</v>
      </c>
      <c r="E854" s="213">
        <v>220</v>
      </c>
      <c r="F854" s="214">
        <v>1700</v>
      </c>
      <c r="G854" s="212" t="s">
        <v>852</v>
      </c>
      <c r="H854" s="213">
        <v>250</v>
      </c>
      <c r="I854" s="214">
        <v>2000</v>
      </c>
      <c r="J854" s="212" t="s">
        <v>852</v>
      </c>
      <c r="K854" s="213">
        <v>300</v>
      </c>
    </row>
    <row r="855" spans="1:11" ht="19.5" customHeight="1">
      <c r="A855" s="1220"/>
      <c r="B855" s="222" t="s">
        <v>297</v>
      </c>
      <c r="C855" s="214">
        <v>700</v>
      </c>
      <c r="D855" s="212" t="s">
        <v>852</v>
      </c>
      <c r="E855" s="213">
        <v>25</v>
      </c>
      <c r="F855" s="214">
        <v>1000</v>
      </c>
      <c r="G855" s="212" t="s">
        <v>852</v>
      </c>
      <c r="H855" s="213">
        <v>35</v>
      </c>
      <c r="I855" s="214">
        <v>1300</v>
      </c>
      <c r="J855" s="212" t="s">
        <v>852</v>
      </c>
      <c r="K855" s="213">
        <v>40</v>
      </c>
    </row>
    <row r="856" spans="1:11" ht="19.5" customHeight="1" thickBot="1">
      <c r="A856" s="1220"/>
      <c r="B856" s="219"/>
      <c r="C856" s="214"/>
      <c r="D856" s="212"/>
      <c r="E856" s="213"/>
      <c r="F856" s="214"/>
      <c r="G856" s="212"/>
      <c r="H856" s="213"/>
      <c r="I856" s="214"/>
      <c r="J856" s="212"/>
      <c r="K856" s="213"/>
    </row>
    <row r="857" spans="1:11" s="156" customFormat="1" ht="19.5" customHeight="1" thickBot="1">
      <c r="A857" s="1221"/>
      <c r="B857" s="173" t="s">
        <v>810</v>
      </c>
      <c r="C857" s="223">
        <f>SUM(C853:C856)</f>
        <v>2305</v>
      </c>
      <c r="D857" s="224"/>
      <c r="E857" s="237">
        <f>SUM(E853:E856)</f>
        <v>435</v>
      </c>
      <c r="F857" s="223">
        <f>SUM(F853:F856)</f>
        <v>2885</v>
      </c>
      <c r="G857" s="224"/>
      <c r="H857" s="237">
        <f>SUM(H853:H856)</f>
        <v>505</v>
      </c>
      <c r="I857" s="223">
        <f>SUM(I853:I856)</f>
        <v>3500</v>
      </c>
      <c r="J857" s="224"/>
      <c r="K857" s="237">
        <f>SUM(K853:K856)</f>
        <v>595</v>
      </c>
    </row>
    <row r="858" spans="1:11" ht="9.75" customHeight="1" thickBot="1">
      <c r="A858" s="40"/>
      <c r="B858" s="41"/>
      <c r="C858" s="42"/>
      <c r="D858" s="42"/>
      <c r="E858" s="42"/>
      <c r="F858" s="42"/>
      <c r="G858" s="42"/>
      <c r="H858" s="42"/>
      <c r="I858" s="42"/>
      <c r="J858" s="42"/>
      <c r="K858" s="43"/>
    </row>
    <row r="859" spans="1:11" ht="19.5" customHeight="1">
      <c r="A859" s="1077" t="s">
        <v>867</v>
      </c>
      <c r="B859" s="218" t="s">
        <v>298</v>
      </c>
      <c r="C859" s="211">
        <v>41</v>
      </c>
      <c r="D859" s="209" t="s">
        <v>299</v>
      </c>
      <c r="E859" s="201">
        <v>410</v>
      </c>
      <c r="F859" s="211">
        <v>43</v>
      </c>
      <c r="G859" s="209" t="s">
        <v>299</v>
      </c>
      <c r="H859" s="210">
        <v>460</v>
      </c>
      <c r="I859" s="211">
        <v>47</v>
      </c>
      <c r="J859" s="209" t="s">
        <v>299</v>
      </c>
      <c r="K859" s="210">
        <v>550</v>
      </c>
    </row>
    <row r="860" spans="1:11" ht="19.5" customHeight="1">
      <c r="A860" s="1220"/>
      <c r="B860" s="222" t="s">
        <v>300</v>
      </c>
      <c r="C860" s="214">
        <v>19</v>
      </c>
      <c r="D860" s="212" t="s">
        <v>299</v>
      </c>
      <c r="E860" s="213">
        <v>140</v>
      </c>
      <c r="F860" s="214">
        <v>23</v>
      </c>
      <c r="G860" s="212" t="s">
        <v>299</v>
      </c>
      <c r="H860" s="213">
        <v>215</v>
      </c>
      <c r="I860" s="214">
        <v>25</v>
      </c>
      <c r="J860" s="212" t="s">
        <v>299</v>
      </c>
      <c r="K860" s="213">
        <v>230</v>
      </c>
    </row>
    <row r="861" spans="1:11" ht="19.5" customHeight="1" thickBot="1">
      <c r="A861" s="1220"/>
      <c r="B861" s="304"/>
      <c r="C861" s="305"/>
      <c r="D861" s="306"/>
      <c r="E861" s="307"/>
      <c r="F861" s="305"/>
      <c r="G861" s="306"/>
      <c r="H861" s="307"/>
      <c r="I861" s="305"/>
      <c r="J861" s="306"/>
      <c r="K861" s="307"/>
    </row>
    <row r="862" spans="1:11" s="156" customFormat="1" ht="19.5" customHeight="1" thickBot="1">
      <c r="A862" s="1221"/>
      <c r="B862" s="173" t="s">
        <v>810</v>
      </c>
      <c r="C862" s="223">
        <f>SUM(C859:C860)</f>
        <v>60</v>
      </c>
      <c r="D862" s="224" t="s">
        <v>299</v>
      </c>
      <c r="E862" s="237">
        <f>SUM(E859:E860)</f>
        <v>550</v>
      </c>
      <c r="F862" s="223">
        <f>SUM(F859:F860)</f>
        <v>66</v>
      </c>
      <c r="G862" s="224" t="s">
        <v>299</v>
      </c>
      <c r="H862" s="237">
        <f>SUM(H859:H860)</f>
        <v>675</v>
      </c>
      <c r="I862" s="223">
        <f>SUM(I859:I860)</f>
        <v>72</v>
      </c>
      <c r="J862" s="224" t="s">
        <v>299</v>
      </c>
      <c r="K862" s="237">
        <f>SUM(K859:K860)</f>
        <v>780</v>
      </c>
    </row>
    <row r="863" spans="1:11" ht="9.75" customHeight="1" thickBot="1">
      <c r="A863" s="40"/>
      <c r="B863" s="41"/>
      <c r="C863" s="42"/>
      <c r="D863" s="42"/>
      <c r="E863" s="42"/>
      <c r="F863" s="42"/>
      <c r="G863" s="42"/>
      <c r="H863" s="42"/>
      <c r="I863" s="42"/>
      <c r="J863" s="42"/>
      <c r="K863" s="43"/>
    </row>
    <row r="864" spans="1:11" ht="19.5" customHeight="1">
      <c r="A864" s="1077" t="s">
        <v>868</v>
      </c>
      <c r="B864" s="133" t="s">
        <v>301</v>
      </c>
      <c r="C864" s="211">
        <v>200</v>
      </c>
      <c r="D864" s="209" t="s">
        <v>852</v>
      </c>
      <c r="E864" s="210">
        <v>15</v>
      </c>
      <c r="F864" s="211">
        <v>250</v>
      </c>
      <c r="G864" s="209" t="s">
        <v>852</v>
      </c>
      <c r="H864" s="210">
        <v>20</v>
      </c>
      <c r="I864" s="211">
        <v>400</v>
      </c>
      <c r="J864" s="209" t="s">
        <v>852</v>
      </c>
      <c r="K864" s="210">
        <v>25</v>
      </c>
    </row>
    <row r="865" spans="1:11" ht="19.5" customHeight="1" thickBot="1">
      <c r="A865" s="1220"/>
      <c r="B865" s="304"/>
      <c r="C865" s="305"/>
      <c r="D865" s="306"/>
      <c r="E865" s="307"/>
      <c r="F865" s="305"/>
      <c r="G865" s="306"/>
      <c r="H865" s="307"/>
      <c r="I865" s="305"/>
      <c r="J865" s="306"/>
      <c r="K865" s="307"/>
    </row>
    <row r="866" spans="1:11" s="156" customFormat="1" ht="19.5" customHeight="1" thickBot="1">
      <c r="A866" s="1221"/>
      <c r="B866" s="173" t="s">
        <v>810</v>
      </c>
      <c r="C866" s="223">
        <f>SUM(C864:C864)</f>
        <v>200</v>
      </c>
      <c r="D866" s="224" t="s">
        <v>852</v>
      </c>
      <c r="E866" s="237">
        <f>SUM(E864:E864)</f>
        <v>15</v>
      </c>
      <c r="F866" s="223">
        <f>SUM(F864:F864)</f>
        <v>250</v>
      </c>
      <c r="G866" s="224" t="s">
        <v>852</v>
      </c>
      <c r="H866" s="237">
        <f>SUM(H864:H864)</f>
        <v>20</v>
      </c>
      <c r="I866" s="223">
        <f>SUM(I864:I864)</f>
        <v>400</v>
      </c>
      <c r="J866" s="224" t="s">
        <v>852</v>
      </c>
      <c r="K866" s="237">
        <f>SUM(K864:K864)</f>
        <v>25</v>
      </c>
    </row>
    <row r="867" spans="1:11" s="232" customFormat="1" ht="19.5" customHeight="1" thickBot="1">
      <c r="A867" s="1222" t="s">
        <v>536</v>
      </c>
      <c r="B867" s="1223"/>
      <c r="C867" s="230">
        <f>C857+C862+C866</f>
        <v>2565</v>
      </c>
      <c r="D867" s="231"/>
      <c r="E867" s="234">
        <f>E857+E862+E866</f>
        <v>1000</v>
      </c>
      <c r="F867" s="230">
        <f>F857+F862+F866</f>
        <v>3201</v>
      </c>
      <c r="G867" s="231"/>
      <c r="H867" s="234">
        <f>H857+H862+H866</f>
        <v>1200</v>
      </c>
      <c r="I867" s="230">
        <f>I857+I862+I866</f>
        <v>3972</v>
      </c>
      <c r="J867" s="231"/>
      <c r="K867" s="234">
        <f>K857+K862+K866</f>
        <v>1400</v>
      </c>
    </row>
    <row r="868" spans="1:11" ht="9.75" customHeight="1" thickBot="1">
      <c r="A868" s="40"/>
      <c r="B868" s="41"/>
      <c r="C868" s="42"/>
      <c r="D868" s="42"/>
      <c r="E868" s="42"/>
      <c r="F868" s="42"/>
      <c r="G868" s="42"/>
      <c r="H868" s="42"/>
      <c r="I868" s="42"/>
      <c r="J868" s="42"/>
      <c r="K868" s="43"/>
    </row>
    <row r="869" spans="1:11" s="41" customFormat="1" ht="19.5" customHeight="1" thickBot="1">
      <c r="A869" s="1230" t="s">
        <v>527</v>
      </c>
      <c r="B869" s="1139"/>
      <c r="C869" s="228">
        <f>C799+C850+C867</f>
        <v>15615</v>
      </c>
      <c r="D869" s="229"/>
      <c r="E869" s="235">
        <f>E799+E850+E867</f>
        <v>6787.65</v>
      </c>
      <c r="F869" s="228">
        <f>F799+F850+F867</f>
        <v>6776</v>
      </c>
      <c r="G869" s="229"/>
      <c r="H869" s="235">
        <f>H799+H850+H867</f>
        <v>4813</v>
      </c>
      <c r="I869" s="228">
        <f>I799+I850+I867</f>
        <v>7678</v>
      </c>
      <c r="J869" s="229"/>
      <c r="K869" s="235">
        <f>K799+K850+K867</f>
        <v>5562</v>
      </c>
    </row>
    <row r="870" spans="1:11" ht="9.75" customHeight="1" thickBot="1">
      <c r="A870" s="49"/>
      <c r="B870" s="50"/>
      <c r="C870" s="391"/>
      <c r="D870" s="391"/>
      <c r="E870" s="391"/>
      <c r="F870" s="391"/>
      <c r="G870" s="391"/>
      <c r="H870" s="391"/>
      <c r="I870" s="391"/>
      <c r="J870" s="391"/>
      <c r="K870" s="312"/>
    </row>
    <row r="871" spans="1:11" s="41" customFormat="1" ht="19.5" customHeight="1" thickBot="1">
      <c r="A871" s="1212" t="s">
        <v>528</v>
      </c>
      <c r="B871" s="1243"/>
      <c r="C871" s="1243"/>
      <c r="D871" s="1243"/>
      <c r="E871" s="1243"/>
      <c r="F871" s="1243"/>
      <c r="G871" s="1243"/>
      <c r="H871" s="1243"/>
      <c r="I871" s="1243"/>
      <c r="J871" s="1243"/>
      <c r="K871" s="1244"/>
    </row>
    <row r="872" spans="1:11" ht="27" customHeight="1">
      <c r="A872" s="1077" t="s">
        <v>859</v>
      </c>
      <c r="B872" s="218" t="s">
        <v>93</v>
      </c>
      <c r="C872" s="211">
        <v>1</v>
      </c>
      <c r="D872" s="209" t="s">
        <v>200</v>
      </c>
      <c r="E872" s="210">
        <v>20</v>
      </c>
      <c r="F872" s="211">
        <v>1</v>
      </c>
      <c r="G872" s="209" t="s">
        <v>200</v>
      </c>
      <c r="H872" s="210">
        <v>25</v>
      </c>
      <c r="I872" s="211">
        <v>1</v>
      </c>
      <c r="J872" s="209" t="s">
        <v>200</v>
      </c>
      <c r="K872" s="210">
        <v>30</v>
      </c>
    </row>
    <row r="873" spans="1:11" ht="27" customHeight="1">
      <c r="A873" s="1220"/>
      <c r="B873" s="222" t="s">
        <v>94</v>
      </c>
      <c r="C873" s="244">
        <v>1</v>
      </c>
      <c r="D873" s="245" t="s">
        <v>200</v>
      </c>
      <c r="E873" s="246">
        <v>20</v>
      </c>
      <c r="F873" s="244">
        <v>1</v>
      </c>
      <c r="G873" s="245" t="s">
        <v>200</v>
      </c>
      <c r="H873" s="246">
        <v>25</v>
      </c>
      <c r="I873" s="244">
        <v>1</v>
      </c>
      <c r="J873" s="245" t="s">
        <v>200</v>
      </c>
      <c r="K873" s="246">
        <v>30</v>
      </c>
    </row>
    <row r="874" spans="1:11" ht="19.5" customHeight="1" thickBot="1">
      <c r="A874" s="1220"/>
      <c r="B874" s="222"/>
      <c r="C874" s="214"/>
      <c r="D874" s="212"/>
      <c r="E874" s="213"/>
      <c r="F874" s="214"/>
      <c r="G874" s="212"/>
      <c r="H874" s="213"/>
      <c r="I874" s="214"/>
      <c r="J874" s="212"/>
      <c r="K874" s="213"/>
    </row>
    <row r="875" spans="1:11" s="156" customFormat="1" ht="19.5" customHeight="1" thickBot="1">
      <c r="A875" s="1221"/>
      <c r="B875" s="173" t="s">
        <v>810</v>
      </c>
      <c r="C875" s="223">
        <f>SUM(C872:C874)</f>
        <v>2</v>
      </c>
      <c r="D875" s="224" t="s">
        <v>200</v>
      </c>
      <c r="E875" s="237">
        <f>SUM(E872:E874)</f>
        <v>40</v>
      </c>
      <c r="F875" s="223">
        <f>SUM(F872:F874)</f>
        <v>2</v>
      </c>
      <c r="G875" s="224" t="s">
        <v>200</v>
      </c>
      <c r="H875" s="237">
        <f>SUM(H872:H874)</f>
        <v>50</v>
      </c>
      <c r="I875" s="223">
        <f>SUM(I872:I874)</f>
        <v>2</v>
      </c>
      <c r="J875" s="224" t="s">
        <v>200</v>
      </c>
      <c r="K875" s="237">
        <f>SUM(K872:K874)</f>
        <v>60</v>
      </c>
    </row>
    <row r="876" spans="1:11" ht="9.75" customHeight="1" thickBot="1">
      <c r="A876" s="40"/>
      <c r="B876" s="41"/>
      <c r="C876" s="42"/>
      <c r="D876" s="42"/>
      <c r="E876" s="42"/>
      <c r="F876" s="42"/>
      <c r="G876" s="42"/>
      <c r="H876" s="42"/>
      <c r="I876" s="42"/>
      <c r="J876" s="42"/>
      <c r="K876" s="43"/>
    </row>
    <row r="877" spans="1:11" ht="27" customHeight="1">
      <c r="A877" s="1077" t="s">
        <v>872</v>
      </c>
      <c r="B877" s="218" t="s">
        <v>194</v>
      </c>
      <c r="C877" s="211">
        <v>1</v>
      </c>
      <c r="D877" s="209" t="s">
        <v>200</v>
      </c>
      <c r="E877" s="210">
        <v>65</v>
      </c>
      <c r="F877" s="211">
        <v>1</v>
      </c>
      <c r="G877" s="209" t="s">
        <v>200</v>
      </c>
      <c r="H877" s="210">
        <v>70</v>
      </c>
      <c r="I877" s="211">
        <v>1</v>
      </c>
      <c r="J877" s="209" t="s">
        <v>200</v>
      </c>
      <c r="K877" s="210">
        <v>80</v>
      </c>
    </row>
    <row r="878" spans="1:11" ht="19.5" customHeight="1" thickBot="1">
      <c r="A878" s="1220"/>
      <c r="B878" s="222"/>
      <c r="C878" s="214"/>
      <c r="D878" s="212"/>
      <c r="E878" s="213"/>
      <c r="F878" s="214"/>
      <c r="G878" s="212"/>
      <c r="H878" s="213"/>
      <c r="I878" s="214"/>
      <c r="J878" s="212"/>
      <c r="K878" s="213"/>
    </row>
    <row r="879" spans="1:11" s="156" customFormat="1" ht="19.5" customHeight="1" thickBot="1">
      <c r="A879" s="1221"/>
      <c r="B879" s="173" t="s">
        <v>810</v>
      </c>
      <c r="C879" s="223">
        <f>SUM(C877:C878)</f>
        <v>1</v>
      </c>
      <c r="D879" s="224" t="s">
        <v>200</v>
      </c>
      <c r="E879" s="237">
        <f>SUM(E877:E878)</f>
        <v>65</v>
      </c>
      <c r="F879" s="223">
        <f>SUM(F877:F878)</f>
        <v>1</v>
      </c>
      <c r="G879" s="224" t="s">
        <v>200</v>
      </c>
      <c r="H879" s="237">
        <f>SUM(H877:H878)</f>
        <v>70</v>
      </c>
      <c r="I879" s="223">
        <f>SUM(I877:I878)</f>
        <v>1</v>
      </c>
      <c r="J879" s="224" t="s">
        <v>200</v>
      </c>
      <c r="K879" s="237">
        <f>SUM(K877:K878)</f>
        <v>80</v>
      </c>
    </row>
    <row r="880" spans="1:11" ht="9.75" customHeight="1" thickBot="1">
      <c r="A880" s="40"/>
      <c r="B880" s="41"/>
      <c r="C880" s="42"/>
      <c r="D880" s="42"/>
      <c r="E880" s="42"/>
      <c r="F880" s="42"/>
      <c r="G880" s="42"/>
      <c r="H880" s="42"/>
      <c r="I880" s="42"/>
      <c r="J880" s="42"/>
      <c r="K880" s="43"/>
    </row>
    <row r="881" spans="1:11" ht="27" customHeight="1">
      <c r="A881" s="1077" t="s">
        <v>861</v>
      </c>
      <c r="B881" s="218" t="s">
        <v>195</v>
      </c>
      <c r="C881" s="211">
        <v>1</v>
      </c>
      <c r="D881" s="209" t="s">
        <v>200</v>
      </c>
      <c r="E881" s="210">
        <v>40</v>
      </c>
      <c r="F881" s="211">
        <v>1</v>
      </c>
      <c r="G881" s="209" t="s">
        <v>200</v>
      </c>
      <c r="H881" s="210">
        <v>40</v>
      </c>
      <c r="I881" s="211">
        <v>1</v>
      </c>
      <c r="J881" s="209" t="s">
        <v>200</v>
      </c>
      <c r="K881" s="210">
        <v>45</v>
      </c>
    </row>
    <row r="882" spans="1:11" ht="19.5" customHeight="1" thickBot="1">
      <c r="A882" s="1220"/>
      <c r="B882" s="222"/>
      <c r="C882" s="214"/>
      <c r="D882" s="212"/>
      <c r="E882" s="213"/>
      <c r="F882" s="214"/>
      <c r="G882" s="212"/>
      <c r="H882" s="213"/>
      <c r="I882" s="214"/>
      <c r="J882" s="212"/>
      <c r="K882" s="213"/>
    </row>
    <row r="883" spans="1:11" s="156" customFormat="1" ht="19.5" customHeight="1" thickBot="1">
      <c r="A883" s="1221"/>
      <c r="B883" s="173" t="s">
        <v>810</v>
      </c>
      <c r="C883" s="223">
        <f>SUM(C881:C882)</f>
        <v>1</v>
      </c>
      <c r="D883" s="224" t="s">
        <v>200</v>
      </c>
      <c r="E883" s="237">
        <f>SUM(E881:E882)</f>
        <v>40</v>
      </c>
      <c r="F883" s="223">
        <f>SUM(F881:F882)</f>
        <v>1</v>
      </c>
      <c r="G883" s="224" t="s">
        <v>200</v>
      </c>
      <c r="H883" s="237">
        <f>SUM(H881:H882)</f>
        <v>40</v>
      </c>
      <c r="I883" s="223">
        <f>SUM(I881:I882)</f>
        <v>1</v>
      </c>
      <c r="J883" s="224" t="s">
        <v>200</v>
      </c>
      <c r="K883" s="237">
        <f>SUM(K881:K882)</f>
        <v>45</v>
      </c>
    </row>
    <row r="884" spans="1:11" ht="9.75" customHeight="1" thickBot="1">
      <c r="A884" s="40"/>
      <c r="B884" s="41"/>
      <c r="C884" s="42"/>
      <c r="D884" s="42"/>
      <c r="E884" s="42"/>
      <c r="F884" s="42"/>
      <c r="G884" s="42"/>
      <c r="H884" s="42"/>
      <c r="I884" s="42"/>
      <c r="J884" s="42"/>
      <c r="K884" s="43"/>
    </row>
    <row r="885" spans="1:11" ht="27" customHeight="1">
      <c r="A885" s="1077" t="s">
        <v>862</v>
      </c>
      <c r="B885" s="218" t="s">
        <v>196</v>
      </c>
      <c r="C885" s="211">
        <v>1</v>
      </c>
      <c r="D885" s="209" t="s">
        <v>200</v>
      </c>
      <c r="E885" s="210">
        <v>65</v>
      </c>
      <c r="F885" s="211">
        <v>1</v>
      </c>
      <c r="G885" s="209" t="s">
        <v>200</v>
      </c>
      <c r="H885" s="210">
        <v>70</v>
      </c>
      <c r="I885" s="211">
        <v>1</v>
      </c>
      <c r="J885" s="209" t="s">
        <v>200</v>
      </c>
      <c r="K885" s="210">
        <v>75</v>
      </c>
    </row>
    <row r="886" spans="1:11" ht="19.5" customHeight="1" thickBot="1">
      <c r="A886" s="1220"/>
      <c r="B886" s="220"/>
      <c r="C886" s="215"/>
      <c r="D886" s="216"/>
      <c r="E886" s="217"/>
      <c r="F886" s="214"/>
      <c r="G886" s="212"/>
      <c r="H886" s="213"/>
      <c r="I886" s="214"/>
      <c r="J886" s="212"/>
      <c r="K886" s="213"/>
    </row>
    <row r="887" spans="1:11" s="156" customFormat="1" ht="19.5" customHeight="1" thickBot="1">
      <c r="A887" s="1221"/>
      <c r="B887" s="173" t="s">
        <v>810</v>
      </c>
      <c r="C887" s="223">
        <f>SUM(C885:C886)</f>
        <v>1</v>
      </c>
      <c r="D887" s="224" t="s">
        <v>200</v>
      </c>
      <c r="E887" s="237">
        <f>SUM(E885:E886)</f>
        <v>65</v>
      </c>
      <c r="F887" s="223">
        <f>SUM(F885:F886)</f>
        <v>1</v>
      </c>
      <c r="G887" s="224" t="s">
        <v>200</v>
      </c>
      <c r="H887" s="237">
        <f>SUM(H885:H886)</f>
        <v>70</v>
      </c>
      <c r="I887" s="223">
        <f>SUM(I885:I886)</f>
        <v>1</v>
      </c>
      <c r="J887" s="224" t="s">
        <v>200</v>
      </c>
      <c r="K887" s="237">
        <f>SUM(K885:K886)</f>
        <v>75</v>
      </c>
    </row>
    <row r="888" spans="1:11" ht="9.75" customHeight="1" thickBot="1">
      <c r="A888" s="40"/>
      <c r="B888" s="41"/>
      <c r="C888" s="42"/>
      <c r="D888" s="42"/>
      <c r="E888" s="42"/>
      <c r="F888" s="42"/>
      <c r="G888" s="42"/>
      <c r="H888" s="42"/>
      <c r="I888" s="42"/>
      <c r="J888" s="42"/>
      <c r="K888" s="43"/>
    </row>
    <row r="889" spans="1:11" ht="27" customHeight="1">
      <c r="A889" s="1077" t="s">
        <v>863</v>
      </c>
      <c r="B889" s="133" t="s">
        <v>197</v>
      </c>
      <c r="C889" s="211">
        <v>1</v>
      </c>
      <c r="D889" s="209" t="s">
        <v>200</v>
      </c>
      <c r="E889" s="210">
        <v>30</v>
      </c>
      <c r="F889" s="211">
        <v>1</v>
      </c>
      <c r="G889" s="209" t="s">
        <v>200</v>
      </c>
      <c r="H889" s="210">
        <v>35</v>
      </c>
      <c r="I889" s="211">
        <v>1</v>
      </c>
      <c r="J889" s="209" t="s">
        <v>200</v>
      </c>
      <c r="K889" s="210">
        <v>35</v>
      </c>
    </row>
    <row r="890" spans="1:11" ht="19.5" customHeight="1">
      <c r="A890" s="1220"/>
      <c r="B890" s="222" t="s">
        <v>198</v>
      </c>
      <c r="C890" s="214">
        <v>1</v>
      </c>
      <c r="D890" s="245" t="s">
        <v>200</v>
      </c>
      <c r="E890" s="213">
        <v>30</v>
      </c>
      <c r="F890" s="214">
        <v>1</v>
      </c>
      <c r="G890" s="245" t="s">
        <v>200</v>
      </c>
      <c r="H890" s="213">
        <v>35</v>
      </c>
      <c r="I890" s="214">
        <v>1</v>
      </c>
      <c r="J890" s="245" t="s">
        <v>200</v>
      </c>
      <c r="K890" s="213">
        <v>35</v>
      </c>
    </row>
    <row r="891" spans="1:11" ht="19.5" customHeight="1" thickBot="1">
      <c r="A891" s="1220"/>
      <c r="B891" s="220"/>
      <c r="C891" s="215"/>
      <c r="D891" s="216"/>
      <c r="E891" s="217"/>
      <c r="F891" s="214"/>
      <c r="G891" s="212"/>
      <c r="H891" s="213"/>
      <c r="I891" s="214"/>
      <c r="J891" s="212"/>
      <c r="K891" s="213"/>
    </row>
    <row r="892" spans="1:11" s="156" customFormat="1" ht="19.5" customHeight="1" thickBot="1">
      <c r="A892" s="1221"/>
      <c r="B892" s="173" t="s">
        <v>810</v>
      </c>
      <c r="C892" s="223">
        <f>SUM(C889:C891)</f>
        <v>2</v>
      </c>
      <c r="D892" s="224" t="s">
        <v>200</v>
      </c>
      <c r="E892" s="237">
        <f>SUM(E889:E891)</f>
        <v>60</v>
      </c>
      <c r="F892" s="223">
        <f>SUM(F889:F891)</f>
        <v>2</v>
      </c>
      <c r="G892" s="224" t="s">
        <v>200</v>
      </c>
      <c r="H892" s="237">
        <f>SUM(H889:H891)</f>
        <v>70</v>
      </c>
      <c r="I892" s="223">
        <f>SUM(I889:I891)</f>
        <v>2</v>
      </c>
      <c r="J892" s="224" t="s">
        <v>200</v>
      </c>
      <c r="K892" s="237">
        <f>SUM(K889:K891)</f>
        <v>70</v>
      </c>
    </row>
    <row r="893" spans="1:11" ht="9.75" customHeight="1" thickBot="1">
      <c r="A893" s="40"/>
      <c r="B893" s="41"/>
      <c r="C893" s="42"/>
      <c r="D893" s="42"/>
      <c r="E893" s="42"/>
      <c r="F893" s="42"/>
      <c r="G893" s="42"/>
      <c r="H893" s="42"/>
      <c r="I893" s="42"/>
      <c r="J893" s="42"/>
      <c r="K893" s="43"/>
    </row>
    <row r="894" spans="1:11" s="41" customFormat="1" ht="19.5" customHeight="1" thickBot="1">
      <c r="A894" s="1230" t="s">
        <v>529</v>
      </c>
      <c r="B894" s="1139"/>
      <c r="C894" s="228">
        <f>C875+C879+C883+C887+C892</f>
        <v>7</v>
      </c>
      <c r="D894" s="229" t="s">
        <v>200</v>
      </c>
      <c r="E894" s="236">
        <f>E875+E879+E883+E887+E892</f>
        <v>270</v>
      </c>
      <c r="F894" s="228">
        <f>F875+F879+F883+F887+F892</f>
        <v>7</v>
      </c>
      <c r="G894" s="229" t="s">
        <v>200</v>
      </c>
      <c r="H894" s="236">
        <f>H875+H879+H883+H887+H892</f>
        <v>300</v>
      </c>
      <c r="I894" s="228">
        <f>I875+I879+I883+I887+I892</f>
        <v>7</v>
      </c>
      <c r="J894" s="229" t="s">
        <v>200</v>
      </c>
      <c r="K894" s="236">
        <f>K875+K879+K883+K887+K892</f>
        <v>330</v>
      </c>
    </row>
    <row r="895" spans="1:11" ht="9.75" customHeight="1" thickBot="1">
      <c r="A895" s="40"/>
      <c r="B895" s="41"/>
      <c r="C895" s="42"/>
      <c r="D895" s="42"/>
      <c r="E895" s="42"/>
      <c r="F895" s="42"/>
      <c r="G895" s="42"/>
      <c r="H895" s="42"/>
      <c r="I895" s="42"/>
      <c r="J895" s="42"/>
      <c r="K895" s="43"/>
    </row>
    <row r="896" spans="1:11" s="41" customFormat="1" ht="19.5" customHeight="1" thickBot="1">
      <c r="A896" s="1235" t="s">
        <v>534</v>
      </c>
      <c r="B896" s="1236"/>
      <c r="C896" s="1236"/>
      <c r="D896" s="1236"/>
      <c r="E896" s="1236"/>
      <c r="F896" s="1236"/>
      <c r="G896" s="1236"/>
      <c r="H896" s="1236"/>
      <c r="I896" s="1236"/>
      <c r="J896" s="1236"/>
      <c r="K896" s="1237"/>
    </row>
    <row r="897" spans="1:11" ht="19.5" customHeight="1">
      <c r="A897" s="1077" t="s">
        <v>870</v>
      </c>
      <c r="B897" s="133" t="s">
        <v>760</v>
      </c>
      <c r="C897" s="211">
        <v>5</v>
      </c>
      <c r="D897" s="209" t="s">
        <v>852</v>
      </c>
      <c r="E897" s="210">
        <v>60</v>
      </c>
      <c r="F897" s="211">
        <v>5</v>
      </c>
      <c r="G897" s="209" t="s">
        <v>852</v>
      </c>
      <c r="H897" s="210">
        <v>60</v>
      </c>
      <c r="I897" s="211">
        <v>5</v>
      </c>
      <c r="J897" s="209" t="s">
        <v>852</v>
      </c>
      <c r="K897" s="210">
        <v>60</v>
      </c>
    </row>
    <row r="898" spans="1:11" ht="19.5" customHeight="1">
      <c r="A898" s="1220"/>
      <c r="B898" s="222" t="s">
        <v>209</v>
      </c>
      <c r="C898" s="244">
        <v>1</v>
      </c>
      <c r="D898" s="245" t="s">
        <v>852</v>
      </c>
      <c r="E898" s="246">
        <v>22</v>
      </c>
      <c r="F898" s="244">
        <v>1</v>
      </c>
      <c r="G898" s="245" t="s">
        <v>852</v>
      </c>
      <c r="H898" s="246">
        <v>25</v>
      </c>
      <c r="I898" s="244">
        <v>1</v>
      </c>
      <c r="J898" s="245" t="s">
        <v>852</v>
      </c>
      <c r="K898" s="246">
        <v>28</v>
      </c>
    </row>
    <row r="899" spans="1:11" ht="19.5" customHeight="1" thickBot="1">
      <c r="A899" s="1220"/>
      <c r="B899" s="222" t="s">
        <v>210</v>
      </c>
      <c r="C899" s="244">
        <v>1</v>
      </c>
      <c r="D899" s="245" t="s">
        <v>852</v>
      </c>
      <c r="E899" s="246">
        <v>20</v>
      </c>
      <c r="F899" s="244">
        <v>1</v>
      </c>
      <c r="G899" s="245" t="s">
        <v>852</v>
      </c>
      <c r="H899" s="246">
        <v>20</v>
      </c>
      <c r="I899" s="244">
        <v>1</v>
      </c>
      <c r="J899" s="245" t="s">
        <v>852</v>
      </c>
      <c r="K899" s="246">
        <v>20</v>
      </c>
    </row>
    <row r="900" spans="1:11" s="156" customFormat="1" ht="19.5" customHeight="1" thickBot="1">
      <c r="A900" s="1221"/>
      <c r="B900" s="173" t="s">
        <v>810</v>
      </c>
      <c r="C900" s="223">
        <f>SUM(C897:C899)</f>
        <v>7</v>
      </c>
      <c r="D900" s="224" t="s">
        <v>852</v>
      </c>
      <c r="E900" s="237">
        <f>SUM(E897:E899)</f>
        <v>102</v>
      </c>
      <c r="F900" s="223">
        <f>SUM(F897:F899)</f>
        <v>7</v>
      </c>
      <c r="G900" s="224" t="s">
        <v>852</v>
      </c>
      <c r="H900" s="237">
        <f>SUM(H897:H899)</f>
        <v>105</v>
      </c>
      <c r="I900" s="223">
        <f>SUM(I897:I899)</f>
        <v>7</v>
      </c>
      <c r="J900" s="224" t="s">
        <v>852</v>
      </c>
      <c r="K900" s="237">
        <f>SUM(K897:K899)</f>
        <v>108</v>
      </c>
    </row>
    <row r="901" spans="1:11" ht="9.75" customHeight="1" thickBot="1">
      <c r="A901" s="40"/>
      <c r="B901" s="41"/>
      <c r="C901" s="42"/>
      <c r="D901" s="42"/>
      <c r="E901" s="42"/>
      <c r="F901" s="42"/>
      <c r="G901" s="42"/>
      <c r="H901" s="42"/>
      <c r="I901" s="42"/>
      <c r="J901" s="42"/>
      <c r="K901" s="43"/>
    </row>
    <row r="902" spans="1:11" ht="19.5" customHeight="1">
      <c r="A902" s="1077" t="s">
        <v>871</v>
      </c>
      <c r="B902" s="218" t="s">
        <v>761</v>
      </c>
      <c r="C902" s="211">
        <v>1</v>
      </c>
      <c r="D902" s="209" t="s">
        <v>852</v>
      </c>
      <c r="E902" s="210">
        <v>20</v>
      </c>
      <c r="F902" s="211">
        <v>1</v>
      </c>
      <c r="G902" s="209" t="s">
        <v>852</v>
      </c>
      <c r="H902" s="210">
        <v>25</v>
      </c>
      <c r="I902" s="211">
        <v>1</v>
      </c>
      <c r="J902" s="209" t="s">
        <v>852</v>
      </c>
      <c r="K902" s="210">
        <v>27</v>
      </c>
    </row>
    <row r="903" spans="1:11" ht="19.5" customHeight="1">
      <c r="A903" s="1220"/>
      <c r="B903" s="222" t="s">
        <v>762</v>
      </c>
      <c r="C903" s="214">
        <v>1</v>
      </c>
      <c r="D903" s="245" t="s">
        <v>852</v>
      </c>
      <c r="E903" s="213">
        <v>8</v>
      </c>
      <c r="F903" s="214">
        <v>1</v>
      </c>
      <c r="G903" s="245" t="s">
        <v>852</v>
      </c>
      <c r="H903" s="213">
        <v>10</v>
      </c>
      <c r="I903" s="214">
        <v>1</v>
      </c>
      <c r="J903" s="245" t="s">
        <v>852</v>
      </c>
      <c r="K903" s="213">
        <v>12</v>
      </c>
    </row>
    <row r="904" spans="1:11" ht="19.5" customHeight="1">
      <c r="A904" s="1220"/>
      <c r="B904" s="222" t="s">
        <v>763</v>
      </c>
      <c r="C904" s="214">
        <v>1</v>
      </c>
      <c r="D904" s="245" t="s">
        <v>852</v>
      </c>
      <c r="E904" s="213">
        <v>40</v>
      </c>
      <c r="F904" s="214">
        <v>1</v>
      </c>
      <c r="G904" s="245" t="s">
        <v>852</v>
      </c>
      <c r="H904" s="213">
        <v>45</v>
      </c>
      <c r="I904" s="214">
        <v>1</v>
      </c>
      <c r="J904" s="245" t="s">
        <v>852</v>
      </c>
      <c r="K904" s="213">
        <v>47</v>
      </c>
    </row>
    <row r="905" spans="1:11" ht="19.5" customHeight="1" thickBot="1">
      <c r="A905" s="1220"/>
      <c r="B905" s="219" t="s">
        <v>764</v>
      </c>
      <c r="C905" s="215">
        <v>1</v>
      </c>
      <c r="D905" s="245" t="s">
        <v>852</v>
      </c>
      <c r="E905" s="217">
        <v>12</v>
      </c>
      <c r="F905" s="214">
        <v>1</v>
      </c>
      <c r="G905" s="245" t="s">
        <v>852</v>
      </c>
      <c r="H905" s="213">
        <v>15</v>
      </c>
      <c r="I905" s="214">
        <v>1</v>
      </c>
      <c r="J905" s="245" t="s">
        <v>852</v>
      </c>
      <c r="K905" s="213">
        <v>16</v>
      </c>
    </row>
    <row r="906" spans="1:11" s="156" customFormat="1" ht="19.5" customHeight="1" thickBot="1">
      <c r="A906" s="1221"/>
      <c r="B906" s="173" t="s">
        <v>810</v>
      </c>
      <c r="C906" s="223">
        <f>SUM(C902:C905)</f>
        <v>4</v>
      </c>
      <c r="D906" s="224" t="s">
        <v>852</v>
      </c>
      <c r="E906" s="237">
        <f>SUM(E902:E905)</f>
        <v>80</v>
      </c>
      <c r="F906" s="223">
        <f>SUM(F902:F905)</f>
        <v>4</v>
      </c>
      <c r="G906" s="224" t="s">
        <v>852</v>
      </c>
      <c r="H906" s="237">
        <f>SUM(H902:H905)</f>
        <v>95</v>
      </c>
      <c r="I906" s="223">
        <f>SUM(I902:I905)</f>
        <v>4</v>
      </c>
      <c r="J906" s="224" t="s">
        <v>852</v>
      </c>
      <c r="K906" s="237">
        <f>SUM(K902:K905)</f>
        <v>102</v>
      </c>
    </row>
    <row r="907" spans="1:11" ht="9.75" customHeight="1" thickBot="1">
      <c r="A907" s="40"/>
      <c r="B907" s="41"/>
      <c r="C907" s="42"/>
      <c r="D907" s="42"/>
      <c r="E907" s="42"/>
      <c r="F907" s="42"/>
      <c r="G907" s="42"/>
      <c r="H907" s="42"/>
      <c r="I907" s="42"/>
      <c r="J907" s="42"/>
      <c r="K907" s="43"/>
    </row>
    <row r="908" spans="1:11" s="41" customFormat="1" ht="19.5" customHeight="1" thickBot="1">
      <c r="A908" s="1230" t="s">
        <v>66</v>
      </c>
      <c r="B908" s="1238"/>
      <c r="C908" s="228">
        <f>C900+C906</f>
        <v>11</v>
      </c>
      <c r="D908" s="229" t="s">
        <v>852</v>
      </c>
      <c r="E908" s="236">
        <f>E900+E906</f>
        <v>182</v>
      </c>
      <c r="F908" s="228">
        <f>F900+F906</f>
        <v>11</v>
      </c>
      <c r="G908" s="229" t="s">
        <v>852</v>
      </c>
      <c r="H908" s="236">
        <f>H900+H906</f>
        <v>200</v>
      </c>
      <c r="I908" s="228">
        <f>I900+I906</f>
        <v>11</v>
      </c>
      <c r="J908" s="229" t="s">
        <v>852</v>
      </c>
      <c r="K908" s="236">
        <f>K900+K906</f>
        <v>210</v>
      </c>
    </row>
    <row r="909" spans="1:11" ht="9.75" customHeight="1" thickBot="1">
      <c r="A909" s="40"/>
      <c r="B909" s="41"/>
      <c r="C909" s="42"/>
      <c r="D909" s="42"/>
      <c r="E909" s="42"/>
      <c r="F909" s="42"/>
      <c r="G909" s="42"/>
      <c r="H909" s="42"/>
      <c r="I909" s="42"/>
      <c r="J909" s="42"/>
      <c r="K909" s="43"/>
    </row>
    <row r="910" spans="1:11" s="41" customFormat="1" ht="19.5" customHeight="1" thickBot="1">
      <c r="A910" s="1212" t="s">
        <v>530</v>
      </c>
      <c r="B910" s="1243"/>
      <c r="C910" s="1243"/>
      <c r="D910" s="1243"/>
      <c r="E910" s="1243"/>
      <c r="F910" s="1243"/>
      <c r="G910" s="1243"/>
      <c r="H910" s="1243"/>
      <c r="I910" s="1243"/>
      <c r="J910" s="1243"/>
      <c r="K910" s="1244"/>
    </row>
    <row r="911" spans="1:11" ht="27" customHeight="1">
      <c r="A911" s="1077" t="s">
        <v>864</v>
      </c>
      <c r="B911" s="218" t="s">
        <v>361</v>
      </c>
      <c r="C911" s="211">
        <v>2</v>
      </c>
      <c r="D911" s="209" t="s">
        <v>852</v>
      </c>
      <c r="E911" s="210">
        <v>15</v>
      </c>
      <c r="F911" s="211">
        <v>2</v>
      </c>
      <c r="G911" s="209" t="s">
        <v>852</v>
      </c>
      <c r="H911" s="210">
        <v>17</v>
      </c>
      <c r="I911" s="211">
        <v>2</v>
      </c>
      <c r="J911" s="209" t="s">
        <v>852</v>
      </c>
      <c r="K911" s="210">
        <v>20</v>
      </c>
    </row>
    <row r="912" spans="1:11" ht="27" customHeight="1">
      <c r="A912" s="1220"/>
      <c r="B912" s="222" t="s">
        <v>758</v>
      </c>
      <c r="C912" s="214">
        <v>2</v>
      </c>
      <c r="D912" s="212" t="s">
        <v>852</v>
      </c>
      <c r="E912" s="213">
        <v>15</v>
      </c>
      <c r="F912" s="214">
        <v>2</v>
      </c>
      <c r="G912" s="212" t="s">
        <v>852</v>
      </c>
      <c r="H912" s="213">
        <v>20</v>
      </c>
      <c r="I912" s="214">
        <v>2</v>
      </c>
      <c r="J912" s="212" t="s">
        <v>852</v>
      </c>
      <c r="K912" s="213">
        <v>23</v>
      </c>
    </row>
    <row r="913" spans="1:11" ht="19.5" customHeight="1" thickBot="1">
      <c r="A913" s="1220"/>
      <c r="B913" s="219"/>
      <c r="C913" s="214"/>
      <c r="D913" s="212"/>
      <c r="E913" s="213"/>
      <c r="F913" s="214"/>
      <c r="G913" s="212"/>
      <c r="H913" s="213"/>
      <c r="I913" s="214"/>
      <c r="J913" s="212"/>
      <c r="K913" s="213"/>
    </row>
    <row r="914" spans="1:11" s="156" customFormat="1" ht="19.5" customHeight="1" thickBot="1">
      <c r="A914" s="1221"/>
      <c r="B914" s="173" t="s">
        <v>810</v>
      </c>
      <c r="C914" s="223">
        <f>SUM(C911:C913)</f>
        <v>4</v>
      </c>
      <c r="D914" s="224" t="s">
        <v>852</v>
      </c>
      <c r="E914" s="237">
        <f>SUM(E911:E913)</f>
        <v>30</v>
      </c>
      <c r="F914" s="223">
        <f>SUM(F911:F913)</f>
        <v>4</v>
      </c>
      <c r="G914" s="224" t="s">
        <v>852</v>
      </c>
      <c r="H914" s="237">
        <f>SUM(H911:H913)</f>
        <v>37</v>
      </c>
      <c r="I914" s="223">
        <f>SUM(I911:I913)</f>
        <v>4</v>
      </c>
      <c r="J914" s="224" t="s">
        <v>852</v>
      </c>
      <c r="K914" s="237">
        <f>SUM(K911:K913)</f>
        <v>43</v>
      </c>
    </row>
    <row r="915" spans="1:11" ht="9.75" customHeight="1" thickBot="1">
      <c r="A915" s="40"/>
      <c r="B915" s="41"/>
      <c r="C915" s="42"/>
      <c r="D915" s="42"/>
      <c r="E915" s="42"/>
      <c r="F915" s="42"/>
      <c r="G915" s="42"/>
      <c r="H915" s="42"/>
      <c r="I915" s="42"/>
      <c r="J915" s="42"/>
      <c r="K915" s="43"/>
    </row>
    <row r="916" spans="1:11" s="41" customFormat="1" ht="19.5" customHeight="1" thickBot="1">
      <c r="A916" s="1230" t="s">
        <v>531</v>
      </c>
      <c r="B916" s="1139"/>
      <c r="C916" s="228">
        <f>C914</f>
        <v>4</v>
      </c>
      <c r="D916" s="229" t="s">
        <v>852</v>
      </c>
      <c r="E916" s="236">
        <f>E914</f>
        <v>30</v>
      </c>
      <c r="F916" s="228">
        <f>F914</f>
        <v>4</v>
      </c>
      <c r="G916" s="229" t="s">
        <v>852</v>
      </c>
      <c r="H916" s="236">
        <f>H914</f>
        <v>37</v>
      </c>
      <c r="I916" s="228">
        <f>I914</f>
        <v>4</v>
      </c>
      <c r="J916" s="229" t="s">
        <v>852</v>
      </c>
      <c r="K916" s="236">
        <f>K914</f>
        <v>43</v>
      </c>
    </row>
    <row r="917" spans="1:11" ht="9.75" customHeight="1" thickBot="1">
      <c r="A917" s="40"/>
      <c r="B917" s="41"/>
      <c r="C917" s="42"/>
      <c r="D917" s="42"/>
      <c r="E917" s="42"/>
      <c r="F917" s="42"/>
      <c r="G917" s="42"/>
      <c r="H917" s="42"/>
      <c r="I917" s="42"/>
      <c r="J917" s="42"/>
      <c r="K917" s="43"/>
    </row>
    <row r="918" spans="1:11" s="41" customFormat="1" ht="19.5" customHeight="1" thickBot="1">
      <c r="A918" s="1212" t="s">
        <v>532</v>
      </c>
      <c r="B918" s="1243"/>
      <c r="C918" s="1243"/>
      <c r="D918" s="1243"/>
      <c r="E918" s="1243"/>
      <c r="F918" s="1243"/>
      <c r="G918" s="1243"/>
      <c r="H918" s="1243"/>
      <c r="I918" s="1243"/>
      <c r="J918" s="1243"/>
      <c r="K918" s="1244"/>
    </row>
    <row r="919" spans="1:11" ht="19.5" customHeight="1">
      <c r="A919" s="1077" t="s">
        <v>865</v>
      </c>
      <c r="B919" s="218" t="s">
        <v>199</v>
      </c>
      <c r="C919" s="211">
        <v>2</v>
      </c>
      <c r="D919" s="209" t="s">
        <v>852</v>
      </c>
      <c r="E919" s="210">
        <v>40</v>
      </c>
      <c r="F919" s="211">
        <v>2</v>
      </c>
      <c r="G919" s="209" t="s">
        <v>852</v>
      </c>
      <c r="H919" s="210">
        <v>50</v>
      </c>
      <c r="I919" s="211">
        <v>2</v>
      </c>
      <c r="J919" s="209" t="s">
        <v>852</v>
      </c>
      <c r="K919" s="210">
        <v>55</v>
      </c>
    </row>
    <row r="920" spans="1:11" ht="19.5" customHeight="1" thickBot="1">
      <c r="A920" s="1220"/>
      <c r="B920" s="219"/>
      <c r="C920" s="214"/>
      <c r="D920" s="212"/>
      <c r="E920" s="213"/>
      <c r="F920" s="214"/>
      <c r="G920" s="212"/>
      <c r="H920" s="213"/>
      <c r="I920" s="214"/>
      <c r="J920" s="212"/>
      <c r="K920" s="213"/>
    </row>
    <row r="921" spans="1:11" s="156" customFormat="1" ht="19.5" customHeight="1" thickBot="1">
      <c r="A921" s="1221"/>
      <c r="B921" s="173" t="s">
        <v>810</v>
      </c>
      <c r="C921" s="223">
        <f>SUM(C919:C920)</f>
        <v>2</v>
      </c>
      <c r="D921" s="224" t="s">
        <v>852</v>
      </c>
      <c r="E921" s="237">
        <f>SUM(E919:E920)</f>
        <v>40</v>
      </c>
      <c r="F921" s="223">
        <f>SUM(F919:F920)</f>
        <v>2</v>
      </c>
      <c r="G921" s="224" t="s">
        <v>852</v>
      </c>
      <c r="H921" s="237">
        <f>SUM(H919:H920)</f>
        <v>50</v>
      </c>
      <c r="I921" s="223">
        <f>SUM(I919:I920)</f>
        <v>2</v>
      </c>
      <c r="J921" s="224" t="s">
        <v>852</v>
      </c>
      <c r="K921" s="237">
        <f>SUM(K919:K920)</f>
        <v>55</v>
      </c>
    </row>
    <row r="922" spans="1:11" ht="9.75" customHeight="1" thickBot="1">
      <c r="A922" s="40"/>
      <c r="B922" s="41"/>
      <c r="C922" s="42"/>
      <c r="D922" s="42"/>
      <c r="E922" s="42"/>
      <c r="F922" s="42"/>
      <c r="G922" s="42"/>
      <c r="H922" s="42"/>
      <c r="I922" s="42"/>
      <c r="J922" s="42"/>
      <c r="K922" s="43"/>
    </row>
    <row r="923" spans="1:11" s="41" customFormat="1" ht="19.5" customHeight="1" thickBot="1">
      <c r="A923" s="1230" t="s">
        <v>533</v>
      </c>
      <c r="B923" s="1139"/>
      <c r="C923" s="228">
        <f>C921</f>
        <v>2</v>
      </c>
      <c r="D923" s="229" t="s">
        <v>852</v>
      </c>
      <c r="E923" s="236">
        <f>E921</f>
        <v>40</v>
      </c>
      <c r="F923" s="228">
        <f>F921</f>
        <v>2</v>
      </c>
      <c r="G923" s="229" t="s">
        <v>852</v>
      </c>
      <c r="H923" s="236">
        <f>H921</f>
        <v>50</v>
      </c>
      <c r="I923" s="228">
        <f>I921</f>
        <v>2</v>
      </c>
      <c r="J923" s="229" t="s">
        <v>852</v>
      </c>
      <c r="K923" s="236">
        <f>K921</f>
        <v>55</v>
      </c>
    </row>
    <row r="924" spans="1:11" ht="9.75" customHeight="1" thickBot="1">
      <c r="A924" s="40"/>
      <c r="B924" s="41"/>
      <c r="C924" s="42"/>
      <c r="D924" s="42"/>
      <c r="E924" s="42"/>
      <c r="F924" s="42"/>
      <c r="G924" s="42"/>
      <c r="H924" s="42"/>
      <c r="I924" s="42"/>
      <c r="J924" s="42"/>
      <c r="K924" s="43"/>
    </row>
    <row r="925" spans="1:11" s="243" customFormat="1" ht="21.75" customHeight="1" thickBot="1">
      <c r="A925" s="1239" t="s">
        <v>123</v>
      </c>
      <c r="B925" s="1252"/>
      <c r="C925" s="240">
        <f>C869+C894+C908+C916+C923</f>
        <v>15639</v>
      </c>
      <c r="D925" s="241"/>
      <c r="E925" s="242">
        <f>E869+E894+E908+E916+E923</f>
        <v>7309.65</v>
      </c>
      <c r="F925" s="240">
        <f>F869+F894+F908+F916+F923</f>
        <v>6800</v>
      </c>
      <c r="G925" s="241"/>
      <c r="H925" s="242">
        <f>H869+H894+H908+H916+H923</f>
        <v>5400</v>
      </c>
      <c r="I925" s="240">
        <f>I869+I894+I908+I916+I923</f>
        <v>7702</v>
      </c>
      <c r="J925" s="241"/>
      <c r="K925" s="242">
        <f>K869+K894+K908+K916+K923</f>
        <v>6200</v>
      </c>
    </row>
    <row r="926" spans="1:11" ht="9.75" customHeight="1" thickBot="1">
      <c r="A926" s="40"/>
      <c r="B926" s="41"/>
      <c r="C926" s="42"/>
      <c r="D926" s="42"/>
      <c r="E926" s="42"/>
      <c r="F926" s="42"/>
      <c r="G926" s="42"/>
      <c r="H926" s="42"/>
      <c r="I926" s="42"/>
      <c r="J926" s="42"/>
      <c r="K926" s="43"/>
    </row>
    <row r="927" spans="1:11" s="41" customFormat="1" ht="30" customHeight="1" thickBot="1">
      <c r="A927" s="1209" t="s">
        <v>614</v>
      </c>
      <c r="B927" s="1210"/>
      <c r="C927" s="1210"/>
      <c r="D927" s="1210"/>
      <c r="E927" s="1210"/>
      <c r="F927" s="1210"/>
      <c r="G927" s="1210"/>
      <c r="H927" s="1210"/>
      <c r="I927" s="1210"/>
      <c r="J927" s="1210"/>
      <c r="K927" s="1211"/>
    </row>
    <row r="928" spans="1:11" ht="30" customHeight="1" thickBot="1">
      <c r="A928" s="799" t="s">
        <v>363</v>
      </c>
      <c r="B928" s="1219"/>
      <c r="C928" s="1193" t="s">
        <v>307</v>
      </c>
      <c r="D928" s="1194"/>
      <c r="E928" s="1195"/>
      <c r="F928" s="1193" t="s">
        <v>308</v>
      </c>
      <c r="G928" s="1194"/>
      <c r="H928" s="1195"/>
      <c r="I928" s="1193" t="s">
        <v>482</v>
      </c>
      <c r="J928" s="1194"/>
      <c r="K928" s="1195"/>
    </row>
    <row r="929" spans="1:11" ht="30" customHeight="1">
      <c r="A929" s="1048" t="s">
        <v>850</v>
      </c>
      <c r="B929" s="202" t="s">
        <v>796</v>
      </c>
      <c r="C929" s="1202" t="s">
        <v>303</v>
      </c>
      <c r="D929" s="1203"/>
      <c r="E929" s="1204" t="s">
        <v>304</v>
      </c>
      <c r="F929" s="1202" t="s">
        <v>303</v>
      </c>
      <c r="G929" s="1203"/>
      <c r="H929" s="1204" t="s">
        <v>304</v>
      </c>
      <c r="I929" s="1202" t="s">
        <v>303</v>
      </c>
      <c r="J929" s="1203"/>
      <c r="K929" s="1204" t="s">
        <v>304</v>
      </c>
    </row>
    <row r="930" spans="1:11" ht="30" customHeight="1" thickBot="1">
      <c r="A930" s="1049"/>
      <c r="B930" s="221" t="s">
        <v>851</v>
      </c>
      <c r="C930" s="248" t="s">
        <v>305</v>
      </c>
      <c r="D930" s="249" t="s">
        <v>306</v>
      </c>
      <c r="E930" s="1251"/>
      <c r="F930" s="248" t="s">
        <v>305</v>
      </c>
      <c r="G930" s="249" t="s">
        <v>306</v>
      </c>
      <c r="H930" s="1251"/>
      <c r="I930" s="248" t="s">
        <v>305</v>
      </c>
      <c r="J930" s="249" t="s">
        <v>306</v>
      </c>
      <c r="K930" s="1251"/>
    </row>
    <row r="931" spans="1:11" ht="28.5" customHeight="1">
      <c r="A931" s="133" t="s">
        <v>360</v>
      </c>
      <c r="B931" s="133" t="s">
        <v>556</v>
      </c>
      <c r="C931" s="211">
        <v>6</v>
      </c>
      <c r="D931" s="209" t="s">
        <v>852</v>
      </c>
      <c r="E931" s="210">
        <v>198</v>
      </c>
      <c r="F931" s="211">
        <v>6</v>
      </c>
      <c r="G931" s="209" t="s">
        <v>852</v>
      </c>
      <c r="H931" s="210">
        <v>204</v>
      </c>
      <c r="I931" s="211">
        <v>6</v>
      </c>
      <c r="J931" s="209" t="s">
        <v>852</v>
      </c>
      <c r="K931" s="210">
        <v>216</v>
      </c>
    </row>
    <row r="932" spans="1:11" ht="28.5" customHeight="1">
      <c r="A932" s="177" t="s">
        <v>359</v>
      </c>
      <c r="B932" s="177" t="s">
        <v>699</v>
      </c>
      <c r="C932" s="244">
        <v>1</v>
      </c>
      <c r="D932" s="245" t="s">
        <v>852</v>
      </c>
      <c r="E932" s="246">
        <v>159</v>
      </c>
      <c r="F932" s="244">
        <v>1</v>
      </c>
      <c r="G932" s="245" t="s">
        <v>852</v>
      </c>
      <c r="H932" s="246">
        <v>166</v>
      </c>
      <c r="I932" s="244">
        <v>1</v>
      </c>
      <c r="J932" s="245" t="s">
        <v>852</v>
      </c>
      <c r="K932" s="246">
        <v>173</v>
      </c>
    </row>
    <row r="933" spans="1:11" ht="28.5" customHeight="1">
      <c r="A933" s="134" t="s">
        <v>695</v>
      </c>
      <c r="B933" s="134" t="s">
        <v>696</v>
      </c>
      <c r="C933" s="214">
        <v>1</v>
      </c>
      <c r="D933" s="245" t="s">
        <v>852</v>
      </c>
      <c r="E933" s="213">
        <v>87</v>
      </c>
      <c r="F933" s="214">
        <v>1</v>
      </c>
      <c r="G933" s="245" t="s">
        <v>852</v>
      </c>
      <c r="H933" s="213">
        <v>91</v>
      </c>
      <c r="I933" s="214">
        <v>1</v>
      </c>
      <c r="J933" s="245" t="s">
        <v>852</v>
      </c>
      <c r="K933" s="246">
        <v>95</v>
      </c>
    </row>
    <row r="934" spans="1:11" ht="19.5" customHeight="1" thickBot="1">
      <c r="A934" s="134"/>
      <c r="B934" s="134"/>
      <c r="C934" s="214"/>
      <c r="D934" s="212"/>
      <c r="E934" s="213"/>
      <c r="F934" s="214"/>
      <c r="G934" s="212"/>
      <c r="H934" s="213"/>
      <c r="I934" s="214"/>
      <c r="J934" s="212"/>
      <c r="K934" s="213"/>
    </row>
    <row r="935" spans="1:11" s="226" customFormat="1" ht="21.75" customHeight="1" thickBot="1">
      <c r="A935" s="1230" t="s">
        <v>123</v>
      </c>
      <c r="B935" s="1238"/>
      <c r="C935" s="228">
        <f>SUM(C931:C934)</f>
        <v>8</v>
      </c>
      <c r="D935" s="229" t="s">
        <v>852</v>
      </c>
      <c r="E935" s="236">
        <f>SUM(E931:E934)</f>
        <v>444</v>
      </c>
      <c r="F935" s="228">
        <f>SUM(F931:F934)</f>
        <v>8</v>
      </c>
      <c r="G935" s="229" t="s">
        <v>852</v>
      </c>
      <c r="H935" s="236">
        <f>SUM(H931:H934)</f>
        <v>461</v>
      </c>
      <c r="I935" s="228">
        <f>SUM(I931:I934)</f>
        <v>8</v>
      </c>
      <c r="J935" s="229" t="s">
        <v>852</v>
      </c>
      <c r="K935" s="236">
        <f>SUM(K931:K934)</f>
        <v>484</v>
      </c>
    </row>
    <row r="936" spans="1:11" ht="9.75" customHeight="1" thickBot="1">
      <c r="A936" s="40"/>
      <c r="B936" s="41"/>
      <c r="C936" s="42"/>
      <c r="D936" s="42"/>
      <c r="E936" s="42"/>
      <c r="F936" s="42"/>
      <c r="G936" s="42"/>
      <c r="H936" s="42"/>
      <c r="I936" s="42"/>
      <c r="J936" s="42"/>
      <c r="K936" s="43"/>
    </row>
    <row r="937" spans="1:11" s="232" customFormat="1" ht="21.75" customHeight="1" thickBot="1">
      <c r="A937" s="1222" t="s">
        <v>123</v>
      </c>
      <c r="B937" s="1223"/>
      <c r="C937" s="230">
        <f>C925+C935</f>
        <v>15647</v>
      </c>
      <c r="D937" s="231"/>
      <c r="E937" s="234">
        <f>E925+E935</f>
        <v>7753.65</v>
      </c>
      <c r="F937" s="230">
        <f>F925+F935</f>
        <v>6808</v>
      </c>
      <c r="G937" s="231"/>
      <c r="H937" s="234">
        <f>H925+H935</f>
        <v>5861</v>
      </c>
      <c r="I937" s="230">
        <f>I925+I935</f>
        <v>7710</v>
      </c>
      <c r="J937" s="231"/>
      <c r="K937" s="234">
        <f>K925+K935</f>
        <v>6684</v>
      </c>
    </row>
    <row r="938" ht="12.75" customHeight="1"/>
    <row r="939" spans="1:20" ht="57" customHeight="1">
      <c r="A939" s="185" t="s">
        <v>176</v>
      </c>
      <c r="B939" s="1249" t="s">
        <v>698</v>
      </c>
      <c r="C939" s="1250"/>
      <c r="D939" s="1250"/>
      <c r="E939" s="1250"/>
      <c r="F939" s="1250"/>
      <c r="G939" s="1250"/>
      <c r="H939" s="1250"/>
      <c r="I939" s="1250"/>
      <c r="J939" s="1250"/>
      <c r="K939" s="1250"/>
      <c r="L939" s="439"/>
      <c r="M939" s="439"/>
      <c r="N939" s="439"/>
      <c r="O939" s="439"/>
      <c r="P939" s="439"/>
      <c r="Q939" s="439"/>
      <c r="R939" s="439"/>
      <c r="S939" s="439"/>
      <c r="T939" s="439"/>
    </row>
    <row r="941" spans="1:20" ht="16.5" customHeight="1">
      <c r="A941" s="185" t="s">
        <v>420</v>
      </c>
      <c r="B941" s="1249" t="s">
        <v>697</v>
      </c>
      <c r="C941" s="1250"/>
      <c r="D941" s="1250"/>
      <c r="E941" s="1250"/>
      <c r="F941" s="1250"/>
      <c r="G941" s="1250"/>
      <c r="H941" s="1250"/>
      <c r="I941" s="1250"/>
      <c r="J941" s="1250"/>
      <c r="K941" s="1250"/>
      <c r="L941" s="439"/>
      <c r="M941" s="439"/>
      <c r="N941" s="439"/>
      <c r="O941" s="439"/>
      <c r="P941" s="439"/>
      <c r="Q941" s="439"/>
      <c r="R941" s="439"/>
      <c r="S941" s="439"/>
      <c r="T941" s="439"/>
    </row>
    <row r="946" spans="1:11" s="227" customFormat="1" ht="22.5" customHeight="1">
      <c r="A946" s="1132" t="s">
        <v>538</v>
      </c>
      <c r="B946" s="1132"/>
      <c r="C946" s="1132"/>
      <c r="D946" s="1132"/>
      <c r="E946" s="1132"/>
      <c r="F946" s="1132"/>
      <c r="G946" s="1132"/>
      <c r="H946" s="1132"/>
      <c r="I946" s="1132"/>
      <c r="J946" s="1132"/>
      <c r="K946" s="1132"/>
    </row>
    <row r="948" spans="8:11" ht="15" customHeight="1" thickBot="1">
      <c r="H948" s="1180" t="s">
        <v>737</v>
      </c>
      <c r="I948" s="1181"/>
      <c r="J948" s="1181"/>
      <c r="K948" s="1181"/>
    </row>
    <row r="949" spans="1:11" s="41" customFormat="1" ht="19.5" customHeight="1" thickBot="1">
      <c r="A949" s="1182" t="s">
        <v>607</v>
      </c>
      <c r="B949" s="1183"/>
      <c r="C949" s="1184" t="s">
        <v>314</v>
      </c>
      <c r="D949" s="1185"/>
      <c r="E949" s="1185"/>
      <c r="F949" s="1185"/>
      <c r="G949" s="1185"/>
      <c r="H949" s="1185"/>
      <c r="I949" s="1185"/>
      <c r="J949" s="1185"/>
      <c r="K949" s="1186"/>
    </row>
    <row r="950" spans="1:11" s="41" customFormat="1" ht="19.5" customHeight="1" thickBot="1">
      <c r="A950" s="1182" t="s">
        <v>608</v>
      </c>
      <c r="B950" s="1183"/>
      <c r="C950" s="1184" t="s">
        <v>122</v>
      </c>
      <c r="D950" s="1185"/>
      <c r="E950" s="1185"/>
      <c r="F950" s="1185"/>
      <c r="G950" s="1185"/>
      <c r="H950" s="1185"/>
      <c r="I950" s="1185"/>
      <c r="J950" s="1185"/>
      <c r="K950" s="1186"/>
    </row>
    <row r="951" spans="1:11" s="41" customFormat="1" ht="19.5" customHeight="1">
      <c r="A951" s="203" t="s">
        <v>609</v>
      </c>
      <c r="B951" s="204" t="s">
        <v>610</v>
      </c>
      <c r="C951" s="1187" t="s">
        <v>700</v>
      </c>
      <c r="D951" s="1188"/>
      <c r="E951" s="1188"/>
      <c r="F951" s="1188"/>
      <c r="G951" s="1188"/>
      <c r="H951" s="1188"/>
      <c r="I951" s="1188"/>
      <c r="J951" s="1188"/>
      <c r="K951" s="1189"/>
    </row>
    <row r="952" spans="1:11" s="41" customFormat="1" ht="19.5" customHeight="1">
      <c r="A952" s="205"/>
      <c r="B952" s="206" t="s">
        <v>611</v>
      </c>
      <c r="C952" s="1196"/>
      <c r="D952" s="1197"/>
      <c r="E952" s="1197"/>
      <c r="F952" s="1197"/>
      <c r="G952" s="1197"/>
      <c r="H952" s="1197"/>
      <c r="I952" s="1197"/>
      <c r="J952" s="1197"/>
      <c r="K952" s="1198"/>
    </row>
    <row r="953" spans="1:11" s="41" customFormat="1" ht="19.5" customHeight="1">
      <c r="A953" s="205"/>
      <c r="B953" s="206" t="s">
        <v>612</v>
      </c>
      <c r="C953" s="1196" t="s">
        <v>116</v>
      </c>
      <c r="D953" s="1197"/>
      <c r="E953" s="1197"/>
      <c r="F953" s="1197"/>
      <c r="G953" s="1197"/>
      <c r="H953" s="1197"/>
      <c r="I953" s="1197"/>
      <c r="J953" s="1197"/>
      <c r="K953" s="1198"/>
    </row>
    <row r="954" spans="1:11" s="41" customFormat="1" ht="19.5" customHeight="1">
      <c r="A954" s="205"/>
      <c r="B954" s="206" t="s">
        <v>790</v>
      </c>
      <c r="C954" s="1196" t="s">
        <v>218</v>
      </c>
      <c r="D954" s="1197"/>
      <c r="E954" s="1197"/>
      <c r="F954" s="1197"/>
      <c r="G954" s="1197"/>
      <c r="H954" s="1197"/>
      <c r="I954" s="1197"/>
      <c r="J954" s="1197"/>
      <c r="K954" s="1198"/>
    </row>
    <row r="955" spans="1:11" s="41" customFormat="1" ht="19.5" customHeight="1">
      <c r="A955" s="205"/>
      <c r="B955" s="206" t="s">
        <v>613</v>
      </c>
      <c r="C955" s="1196"/>
      <c r="D955" s="1197"/>
      <c r="E955" s="1197"/>
      <c r="F955" s="1197"/>
      <c r="G955" s="1197"/>
      <c r="H955" s="1197"/>
      <c r="I955" s="1197"/>
      <c r="J955" s="1197"/>
      <c r="K955" s="1198"/>
    </row>
    <row r="956" spans="1:11" s="41" customFormat="1" ht="19.5" customHeight="1">
      <c r="A956" s="205"/>
      <c r="B956" s="206" t="s">
        <v>816</v>
      </c>
      <c r="C956" s="1199">
        <f>C958</f>
        <v>10</v>
      </c>
      <c r="D956" s="1200"/>
      <c r="E956" s="1200"/>
      <c r="F956" s="1200"/>
      <c r="G956" s="1200"/>
      <c r="H956" s="1200"/>
      <c r="I956" s="1200"/>
      <c r="J956" s="1200"/>
      <c r="K956" s="1201"/>
    </row>
    <row r="957" spans="1:11" s="41" customFormat="1" ht="19.5" customHeight="1">
      <c r="A957" s="205"/>
      <c r="B957" s="206" t="s">
        <v>656</v>
      </c>
      <c r="C957" s="1199">
        <v>0</v>
      </c>
      <c r="D957" s="1200"/>
      <c r="E957" s="1200"/>
      <c r="F957" s="1200"/>
      <c r="G957" s="1200"/>
      <c r="H957" s="1200"/>
      <c r="I957" s="1200"/>
      <c r="J957" s="1200"/>
      <c r="K957" s="1201"/>
    </row>
    <row r="958" spans="1:11" s="41" customFormat="1" ht="19.5" customHeight="1">
      <c r="A958" s="205"/>
      <c r="B958" s="206" t="s">
        <v>801</v>
      </c>
      <c r="C958" s="1199">
        <v>10</v>
      </c>
      <c r="D958" s="1200"/>
      <c r="E958" s="1200"/>
      <c r="F958" s="1200"/>
      <c r="G958" s="1200"/>
      <c r="H958" s="1200"/>
      <c r="I958" s="1200"/>
      <c r="J958" s="1200"/>
      <c r="K958" s="1201"/>
    </row>
    <row r="959" spans="1:11" s="41" customFormat="1" ht="19.5" customHeight="1">
      <c r="A959" s="205"/>
      <c r="B959" s="206" t="s">
        <v>802</v>
      </c>
      <c r="C959" s="1199">
        <v>10</v>
      </c>
      <c r="D959" s="1200"/>
      <c r="E959" s="1200"/>
      <c r="F959" s="1200"/>
      <c r="G959" s="1200"/>
      <c r="H959" s="1200"/>
      <c r="I959" s="1200"/>
      <c r="J959" s="1200"/>
      <c r="K959" s="1201"/>
    </row>
    <row r="960" spans="1:11" s="41" customFormat="1" ht="19.5" customHeight="1" thickBot="1">
      <c r="A960" s="207"/>
      <c r="B960" s="208" t="s">
        <v>734</v>
      </c>
      <c r="C960" s="1206">
        <v>10</v>
      </c>
      <c r="D960" s="1207"/>
      <c r="E960" s="1207"/>
      <c r="F960" s="1207"/>
      <c r="G960" s="1207"/>
      <c r="H960" s="1207"/>
      <c r="I960" s="1207"/>
      <c r="J960" s="1207"/>
      <c r="K960" s="1208"/>
    </row>
    <row r="961" spans="1:11" s="41" customFormat="1" ht="30" customHeight="1" thickBot="1">
      <c r="A961" s="1209" t="s">
        <v>614</v>
      </c>
      <c r="B961" s="1210"/>
      <c r="C961" s="1210"/>
      <c r="D961" s="1210"/>
      <c r="E961" s="1210"/>
      <c r="F961" s="1210"/>
      <c r="G961" s="1210"/>
      <c r="H961" s="1210"/>
      <c r="I961" s="1210"/>
      <c r="J961" s="1210"/>
      <c r="K961" s="1211"/>
    </row>
    <row r="962" spans="1:11" s="41" customFormat="1" ht="19.5" customHeight="1">
      <c r="A962" s="1212" t="s">
        <v>539</v>
      </c>
      <c r="B962" s="1243"/>
      <c r="C962" s="1243"/>
      <c r="D962" s="1243"/>
      <c r="E962" s="1243"/>
      <c r="F962" s="1243"/>
      <c r="G962" s="1243"/>
      <c r="H962" s="1243"/>
      <c r="I962" s="1243"/>
      <c r="J962" s="1243"/>
      <c r="K962" s="1244"/>
    </row>
    <row r="963" spans="1:11" s="41" customFormat="1" ht="19.5" customHeight="1" thickBot="1">
      <c r="A963" s="1215" t="s">
        <v>540</v>
      </c>
      <c r="B963" s="1216"/>
      <c r="C963" s="1247"/>
      <c r="D963" s="1247"/>
      <c r="E963" s="1247"/>
      <c r="F963" s="1247"/>
      <c r="G963" s="1247"/>
      <c r="H963" s="1247"/>
      <c r="I963" s="1247"/>
      <c r="J963" s="1247"/>
      <c r="K963" s="1248"/>
    </row>
    <row r="964" spans="1:11" ht="30" customHeight="1" thickBot="1">
      <c r="A964" s="799" t="s">
        <v>363</v>
      </c>
      <c r="B964" s="1219"/>
      <c r="C964" s="1193" t="s">
        <v>307</v>
      </c>
      <c r="D964" s="1194"/>
      <c r="E964" s="1195"/>
      <c r="F964" s="1193" t="s">
        <v>308</v>
      </c>
      <c r="G964" s="1194"/>
      <c r="H964" s="1195"/>
      <c r="I964" s="1193" t="s">
        <v>482</v>
      </c>
      <c r="J964" s="1194"/>
      <c r="K964" s="1195"/>
    </row>
    <row r="965" spans="1:11" ht="30" customHeight="1">
      <c r="A965" s="1048" t="s">
        <v>795</v>
      </c>
      <c r="B965" s="1228" t="s">
        <v>796</v>
      </c>
      <c r="C965" s="1202" t="s">
        <v>303</v>
      </c>
      <c r="D965" s="1203"/>
      <c r="E965" s="1204" t="s">
        <v>304</v>
      </c>
      <c r="F965" s="1202" t="s">
        <v>303</v>
      </c>
      <c r="G965" s="1203"/>
      <c r="H965" s="1204" t="s">
        <v>304</v>
      </c>
      <c r="I965" s="1202" t="s">
        <v>303</v>
      </c>
      <c r="J965" s="1203"/>
      <c r="K965" s="1204" t="s">
        <v>304</v>
      </c>
    </row>
    <row r="966" spans="1:11" ht="30" customHeight="1" thickBot="1">
      <c r="A966" s="1049"/>
      <c r="B966" s="1229"/>
      <c r="C966" s="238" t="s">
        <v>305</v>
      </c>
      <c r="D966" s="239" t="s">
        <v>306</v>
      </c>
      <c r="E966" s="1205"/>
      <c r="F966" s="238" t="s">
        <v>305</v>
      </c>
      <c r="G966" s="239" t="s">
        <v>306</v>
      </c>
      <c r="H966" s="1205"/>
      <c r="I966" s="238" t="s">
        <v>305</v>
      </c>
      <c r="J966" s="239" t="s">
        <v>306</v>
      </c>
      <c r="K966" s="1205"/>
    </row>
    <row r="967" spans="1:11" ht="173.25" customHeight="1" thickBot="1">
      <c r="A967" s="1077" t="s">
        <v>873</v>
      </c>
      <c r="B967" s="218" t="s">
        <v>84</v>
      </c>
      <c r="C967" s="211">
        <v>0</v>
      </c>
      <c r="D967" s="209">
        <v>0</v>
      </c>
      <c r="E967" s="210">
        <v>10</v>
      </c>
      <c r="F967" s="211">
        <v>0</v>
      </c>
      <c r="G967" s="209">
        <v>0</v>
      </c>
      <c r="H967" s="210">
        <v>10</v>
      </c>
      <c r="I967" s="211">
        <v>0</v>
      </c>
      <c r="J967" s="209">
        <v>0</v>
      </c>
      <c r="K967" s="210">
        <v>10</v>
      </c>
    </row>
    <row r="968" spans="1:11" s="156" customFormat="1" ht="19.5" customHeight="1" thickBot="1">
      <c r="A968" s="1221"/>
      <c r="B968" s="173" t="s">
        <v>810</v>
      </c>
      <c r="C968" s="223">
        <f>SUM(C967:C967)</f>
        <v>0</v>
      </c>
      <c r="D968" s="224"/>
      <c r="E968" s="237">
        <f>SUM(E967:E967)</f>
        <v>10</v>
      </c>
      <c r="F968" s="223">
        <f>SUM(F967:F967)</f>
        <v>0</v>
      </c>
      <c r="G968" s="224"/>
      <c r="H968" s="237">
        <f>SUM(H967:H967)</f>
        <v>10</v>
      </c>
      <c r="I968" s="223">
        <f>SUM(I967:I967)</f>
        <v>0</v>
      </c>
      <c r="J968" s="224"/>
      <c r="K968" s="237">
        <f>SUM(K967:K967)</f>
        <v>10</v>
      </c>
    </row>
    <row r="969" spans="1:11" s="232" customFormat="1" ht="19.5" customHeight="1" thickBot="1">
      <c r="A969" s="1222" t="s">
        <v>849</v>
      </c>
      <c r="B969" s="1223"/>
      <c r="C969" s="230">
        <f>C968</f>
        <v>0</v>
      </c>
      <c r="D969" s="231"/>
      <c r="E969" s="234">
        <f>E968</f>
        <v>10</v>
      </c>
      <c r="F969" s="230">
        <f>F968</f>
        <v>0</v>
      </c>
      <c r="G969" s="231"/>
      <c r="H969" s="234">
        <f>H968</f>
        <v>10</v>
      </c>
      <c r="I969" s="230">
        <f>I968</f>
        <v>0</v>
      </c>
      <c r="J969" s="231"/>
      <c r="K969" s="234">
        <f>K968</f>
        <v>10</v>
      </c>
    </row>
    <row r="970" spans="1:11" ht="9.75" customHeight="1" thickBot="1">
      <c r="A970" s="40"/>
      <c r="B970" s="41"/>
      <c r="C970" s="42"/>
      <c r="D970" s="42"/>
      <c r="E970" s="42"/>
      <c r="F970" s="42"/>
      <c r="G970" s="42"/>
      <c r="H970" s="42"/>
      <c r="I970" s="42"/>
      <c r="J970" s="42"/>
      <c r="K970" s="43"/>
    </row>
    <row r="971" spans="1:11" s="226" customFormat="1" ht="21.75" customHeight="1" thickBot="1">
      <c r="A971" s="1230" t="s">
        <v>123</v>
      </c>
      <c r="B971" s="1238"/>
      <c r="C971" s="228">
        <f>C969</f>
        <v>0</v>
      </c>
      <c r="D971" s="229"/>
      <c r="E971" s="236">
        <f>E969</f>
        <v>10</v>
      </c>
      <c r="F971" s="228">
        <f>F969</f>
        <v>0</v>
      </c>
      <c r="G971" s="229"/>
      <c r="H971" s="236">
        <f>H969</f>
        <v>10</v>
      </c>
      <c r="I971" s="228">
        <f>I969</f>
        <v>0</v>
      </c>
      <c r="J971" s="229"/>
      <c r="K971" s="236">
        <f>K969</f>
        <v>10</v>
      </c>
    </row>
    <row r="973" spans="1:20" ht="28.5" customHeight="1">
      <c r="A973" s="185" t="s">
        <v>799</v>
      </c>
      <c r="B973" s="1255" t="s">
        <v>631</v>
      </c>
      <c r="C973" s="1250"/>
      <c r="D973" s="1250"/>
      <c r="E973" s="1250"/>
      <c r="F973" s="1250"/>
      <c r="G973" s="1250"/>
      <c r="H973" s="1250"/>
      <c r="I973" s="1250"/>
      <c r="J973" s="1250"/>
      <c r="K973" s="1250"/>
      <c r="L973" s="439"/>
      <c r="M973" s="439"/>
      <c r="N973" s="439"/>
      <c r="O973" s="439"/>
      <c r="P973" s="439"/>
      <c r="Q973" s="439"/>
      <c r="R973" s="439"/>
      <c r="S973" s="439"/>
      <c r="T973" s="439"/>
    </row>
    <row r="1019" spans="1:11" s="227" customFormat="1" ht="22.5" customHeight="1">
      <c r="A1019" s="1132" t="s">
        <v>538</v>
      </c>
      <c r="B1019" s="1132"/>
      <c r="C1019" s="1132"/>
      <c r="D1019" s="1132"/>
      <c r="E1019" s="1132"/>
      <c r="F1019" s="1132"/>
      <c r="G1019" s="1132"/>
      <c r="H1019" s="1132"/>
      <c r="I1019" s="1132"/>
      <c r="J1019" s="1132"/>
      <c r="K1019" s="1132"/>
    </row>
    <row r="1021" spans="8:11" ht="15" customHeight="1" thickBot="1">
      <c r="H1021" s="1180" t="s">
        <v>737</v>
      </c>
      <c r="I1021" s="1181"/>
      <c r="J1021" s="1181"/>
      <c r="K1021" s="1181"/>
    </row>
    <row r="1022" spans="1:11" s="41" customFormat="1" ht="19.5" customHeight="1" thickBot="1">
      <c r="A1022" s="1182" t="s">
        <v>607</v>
      </c>
      <c r="B1022" s="1183"/>
      <c r="C1022" s="1184" t="s">
        <v>173</v>
      </c>
      <c r="D1022" s="1185"/>
      <c r="E1022" s="1185"/>
      <c r="F1022" s="1185"/>
      <c r="G1022" s="1185"/>
      <c r="H1022" s="1185"/>
      <c r="I1022" s="1185"/>
      <c r="J1022" s="1185"/>
      <c r="K1022" s="1186"/>
    </row>
    <row r="1023" spans="1:11" s="41" customFormat="1" ht="19.5" customHeight="1" thickBot="1">
      <c r="A1023" s="1182" t="s">
        <v>608</v>
      </c>
      <c r="B1023" s="1183"/>
      <c r="C1023" s="1184" t="s">
        <v>122</v>
      </c>
      <c r="D1023" s="1185"/>
      <c r="E1023" s="1185"/>
      <c r="F1023" s="1185"/>
      <c r="G1023" s="1185"/>
      <c r="H1023" s="1185"/>
      <c r="I1023" s="1185"/>
      <c r="J1023" s="1185"/>
      <c r="K1023" s="1186"/>
    </row>
    <row r="1024" spans="1:11" s="41" customFormat="1" ht="19.5" customHeight="1">
      <c r="A1024" s="203" t="s">
        <v>609</v>
      </c>
      <c r="B1024" s="204" t="s">
        <v>610</v>
      </c>
      <c r="C1024" s="1187" t="s">
        <v>124</v>
      </c>
      <c r="D1024" s="1188"/>
      <c r="E1024" s="1188"/>
      <c r="F1024" s="1188"/>
      <c r="G1024" s="1188"/>
      <c r="H1024" s="1188"/>
      <c r="I1024" s="1188"/>
      <c r="J1024" s="1188"/>
      <c r="K1024" s="1189"/>
    </row>
    <row r="1025" spans="1:11" s="41" customFormat="1" ht="19.5" customHeight="1">
      <c r="A1025" s="205"/>
      <c r="B1025" s="206" t="s">
        <v>611</v>
      </c>
      <c r="C1025" s="1196" t="s">
        <v>121</v>
      </c>
      <c r="D1025" s="1197"/>
      <c r="E1025" s="1197"/>
      <c r="F1025" s="1197"/>
      <c r="G1025" s="1197"/>
      <c r="H1025" s="1197"/>
      <c r="I1025" s="1197"/>
      <c r="J1025" s="1197"/>
      <c r="K1025" s="1198"/>
    </row>
    <row r="1026" spans="1:11" s="41" customFormat="1" ht="19.5" customHeight="1">
      <c r="A1026" s="205"/>
      <c r="B1026" s="206" t="s">
        <v>612</v>
      </c>
      <c r="C1026" s="1196" t="s">
        <v>116</v>
      </c>
      <c r="D1026" s="1197"/>
      <c r="E1026" s="1197"/>
      <c r="F1026" s="1197"/>
      <c r="G1026" s="1197"/>
      <c r="H1026" s="1197"/>
      <c r="I1026" s="1197"/>
      <c r="J1026" s="1197"/>
      <c r="K1026" s="1198"/>
    </row>
    <row r="1027" spans="1:11" s="41" customFormat="1" ht="19.5" customHeight="1">
      <c r="A1027" s="205"/>
      <c r="B1027" s="206" t="s">
        <v>790</v>
      </c>
      <c r="C1027" s="1196" t="s">
        <v>484</v>
      </c>
      <c r="D1027" s="1197"/>
      <c r="E1027" s="1197"/>
      <c r="F1027" s="1197"/>
      <c r="G1027" s="1197"/>
      <c r="H1027" s="1197"/>
      <c r="I1027" s="1197"/>
      <c r="J1027" s="1197"/>
      <c r="K1027" s="1198"/>
    </row>
    <row r="1028" spans="1:11" s="41" customFormat="1" ht="19.5" customHeight="1">
      <c r="A1028" s="205"/>
      <c r="B1028" s="206" t="s">
        <v>613</v>
      </c>
      <c r="C1028" s="1196" t="s">
        <v>91</v>
      </c>
      <c r="D1028" s="1197"/>
      <c r="E1028" s="1197"/>
      <c r="F1028" s="1197"/>
      <c r="G1028" s="1197"/>
      <c r="H1028" s="1197"/>
      <c r="I1028" s="1197"/>
      <c r="J1028" s="1197"/>
      <c r="K1028" s="1198"/>
    </row>
    <row r="1029" spans="1:11" s="41" customFormat="1" ht="19.5" customHeight="1">
      <c r="A1029" s="205"/>
      <c r="B1029" s="206" t="s">
        <v>816</v>
      </c>
      <c r="C1029" s="1199">
        <f>C1030+C1031+C1032+C1033</f>
        <v>9177</v>
      </c>
      <c r="D1029" s="1200"/>
      <c r="E1029" s="1200"/>
      <c r="F1029" s="1200"/>
      <c r="G1029" s="1200"/>
      <c r="H1029" s="1200"/>
      <c r="I1029" s="1200"/>
      <c r="J1029" s="1200"/>
      <c r="K1029" s="1201"/>
    </row>
    <row r="1030" spans="1:11" s="41" customFormat="1" ht="19.5" customHeight="1">
      <c r="A1030" s="205"/>
      <c r="B1030" s="206" t="s">
        <v>656</v>
      </c>
      <c r="C1030" s="1199">
        <v>5877</v>
      </c>
      <c r="D1030" s="1200"/>
      <c r="E1030" s="1200"/>
      <c r="F1030" s="1200"/>
      <c r="G1030" s="1200"/>
      <c r="H1030" s="1200"/>
      <c r="I1030" s="1200"/>
      <c r="J1030" s="1200"/>
      <c r="K1030" s="1201"/>
    </row>
    <row r="1031" spans="1:11" s="41" customFormat="1" ht="19.5" customHeight="1">
      <c r="A1031" s="205"/>
      <c r="B1031" s="206" t="s">
        <v>801</v>
      </c>
      <c r="C1031" s="1199">
        <v>1000</v>
      </c>
      <c r="D1031" s="1200"/>
      <c r="E1031" s="1200"/>
      <c r="F1031" s="1200"/>
      <c r="G1031" s="1200"/>
      <c r="H1031" s="1200"/>
      <c r="I1031" s="1200"/>
      <c r="J1031" s="1200"/>
      <c r="K1031" s="1201"/>
    </row>
    <row r="1032" spans="1:11" s="41" customFormat="1" ht="19.5" customHeight="1">
      <c r="A1032" s="205"/>
      <c r="B1032" s="206" t="s">
        <v>802</v>
      </c>
      <c r="C1032" s="1199">
        <v>1100</v>
      </c>
      <c r="D1032" s="1200"/>
      <c r="E1032" s="1200"/>
      <c r="F1032" s="1200"/>
      <c r="G1032" s="1200"/>
      <c r="H1032" s="1200"/>
      <c r="I1032" s="1200"/>
      <c r="J1032" s="1200"/>
      <c r="K1032" s="1201"/>
    </row>
    <row r="1033" spans="1:11" s="41" customFormat="1" ht="19.5" customHeight="1" thickBot="1">
      <c r="A1033" s="207"/>
      <c r="B1033" s="208" t="s">
        <v>734</v>
      </c>
      <c r="C1033" s="1206">
        <v>1200</v>
      </c>
      <c r="D1033" s="1207"/>
      <c r="E1033" s="1207"/>
      <c r="F1033" s="1207"/>
      <c r="G1033" s="1207"/>
      <c r="H1033" s="1207"/>
      <c r="I1033" s="1207"/>
      <c r="J1033" s="1207"/>
      <c r="K1033" s="1208"/>
    </row>
    <row r="1034" spans="1:11" s="41" customFormat="1" ht="30" customHeight="1" thickBot="1">
      <c r="A1034" s="1209" t="s">
        <v>614</v>
      </c>
      <c r="B1034" s="1210"/>
      <c r="C1034" s="1210"/>
      <c r="D1034" s="1210"/>
      <c r="E1034" s="1210"/>
      <c r="F1034" s="1210"/>
      <c r="G1034" s="1210"/>
      <c r="H1034" s="1210"/>
      <c r="I1034" s="1210"/>
      <c r="J1034" s="1210"/>
      <c r="K1034" s="1211"/>
    </row>
    <row r="1035" spans="1:11" s="41" customFormat="1" ht="19.5" customHeight="1">
      <c r="A1035" s="1212" t="s">
        <v>767</v>
      </c>
      <c r="B1035" s="1243"/>
      <c r="C1035" s="1243"/>
      <c r="D1035" s="1243"/>
      <c r="E1035" s="1243"/>
      <c r="F1035" s="1243"/>
      <c r="G1035" s="1243"/>
      <c r="H1035" s="1243"/>
      <c r="I1035" s="1243"/>
      <c r="J1035" s="1243"/>
      <c r="K1035" s="1244"/>
    </row>
    <row r="1036" spans="1:11" s="41" customFormat="1" ht="19.5" customHeight="1" thickBot="1">
      <c r="A1036" s="1215" t="s">
        <v>320</v>
      </c>
      <c r="B1036" s="1216"/>
      <c r="C1036" s="1247"/>
      <c r="D1036" s="1247"/>
      <c r="E1036" s="1247"/>
      <c r="F1036" s="1247"/>
      <c r="G1036" s="1247"/>
      <c r="H1036" s="1247"/>
      <c r="I1036" s="1247"/>
      <c r="J1036" s="1247"/>
      <c r="K1036" s="1248"/>
    </row>
    <row r="1037" spans="1:11" ht="30" customHeight="1" thickBot="1">
      <c r="A1037" s="799" t="s">
        <v>309</v>
      </c>
      <c r="B1037" s="1219"/>
      <c r="C1037" s="1193" t="s">
        <v>307</v>
      </c>
      <c r="D1037" s="1194"/>
      <c r="E1037" s="1195"/>
      <c r="F1037" s="1193" t="s">
        <v>308</v>
      </c>
      <c r="G1037" s="1194"/>
      <c r="H1037" s="1195"/>
      <c r="I1037" s="1193" t="s">
        <v>482</v>
      </c>
      <c r="J1037" s="1194"/>
      <c r="K1037" s="1195"/>
    </row>
    <row r="1038" spans="1:11" ht="30" customHeight="1">
      <c r="A1038" s="1048" t="s">
        <v>795</v>
      </c>
      <c r="B1038" s="1228" t="s">
        <v>796</v>
      </c>
      <c r="C1038" s="1202" t="s">
        <v>303</v>
      </c>
      <c r="D1038" s="1203"/>
      <c r="E1038" s="1204" t="s">
        <v>304</v>
      </c>
      <c r="F1038" s="1202" t="s">
        <v>303</v>
      </c>
      <c r="G1038" s="1203"/>
      <c r="H1038" s="1204" t="s">
        <v>304</v>
      </c>
      <c r="I1038" s="1202" t="s">
        <v>303</v>
      </c>
      <c r="J1038" s="1203"/>
      <c r="K1038" s="1204" t="s">
        <v>304</v>
      </c>
    </row>
    <row r="1039" spans="1:11" ht="30" customHeight="1" thickBot="1">
      <c r="A1039" s="1049"/>
      <c r="B1039" s="1229"/>
      <c r="C1039" s="238" t="s">
        <v>305</v>
      </c>
      <c r="D1039" s="239" t="s">
        <v>306</v>
      </c>
      <c r="E1039" s="1205"/>
      <c r="F1039" s="238" t="s">
        <v>305</v>
      </c>
      <c r="G1039" s="239" t="s">
        <v>306</v>
      </c>
      <c r="H1039" s="1205"/>
      <c r="I1039" s="238" t="s">
        <v>305</v>
      </c>
      <c r="J1039" s="239" t="s">
        <v>306</v>
      </c>
      <c r="K1039" s="1205"/>
    </row>
    <row r="1040" spans="1:11" s="41" customFormat="1" ht="27" customHeight="1">
      <c r="A1040" s="1264" t="s">
        <v>318</v>
      </c>
      <c r="B1040" s="218" t="s">
        <v>133</v>
      </c>
      <c r="C1040" s="211">
        <v>4100</v>
      </c>
      <c r="D1040" s="209" t="s">
        <v>653</v>
      </c>
      <c r="E1040" s="210">
        <v>1000</v>
      </c>
      <c r="F1040" s="211"/>
      <c r="G1040" s="209"/>
      <c r="H1040" s="210"/>
      <c r="I1040" s="211"/>
      <c r="J1040" s="209"/>
      <c r="K1040" s="210"/>
    </row>
    <row r="1041" spans="1:11" s="41" customFormat="1" ht="27" customHeight="1">
      <c r="A1041" s="1265"/>
      <c r="B1041" s="219" t="s">
        <v>92</v>
      </c>
      <c r="C1041" s="214"/>
      <c r="D1041" s="212"/>
      <c r="E1041" s="213"/>
      <c r="F1041" s="214">
        <v>4500</v>
      </c>
      <c r="G1041" s="212" t="s">
        <v>653</v>
      </c>
      <c r="H1041" s="213">
        <v>1100</v>
      </c>
      <c r="I1041" s="214">
        <v>5500</v>
      </c>
      <c r="J1041" s="212" t="s">
        <v>653</v>
      </c>
      <c r="K1041" s="213">
        <v>1200</v>
      </c>
    </row>
    <row r="1042" spans="1:11" ht="27" customHeight="1">
      <c r="A1042" s="1265"/>
      <c r="B1042" s="219"/>
      <c r="C1042" s="214"/>
      <c r="D1042" s="212"/>
      <c r="E1042" s="213"/>
      <c r="F1042" s="214"/>
      <c r="G1042" s="212"/>
      <c r="H1042" s="213"/>
      <c r="I1042" s="214"/>
      <c r="J1042" s="212"/>
      <c r="K1042" s="213"/>
    </row>
    <row r="1043" spans="1:11" ht="27" customHeight="1" thickBot="1">
      <c r="A1043" s="1265"/>
      <c r="B1043" s="220"/>
      <c r="C1043" s="215"/>
      <c r="D1043" s="216"/>
      <c r="E1043" s="217"/>
      <c r="F1043" s="215"/>
      <c r="G1043" s="216"/>
      <c r="H1043" s="217"/>
      <c r="I1043" s="215"/>
      <c r="J1043" s="216"/>
      <c r="K1043" s="217"/>
    </row>
    <row r="1044" spans="1:11" s="156" customFormat="1" ht="19.5" customHeight="1" thickBot="1">
      <c r="A1044" s="1266"/>
      <c r="B1044" s="173" t="s">
        <v>810</v>
      </c>
      <c r="C1044" s="223">
        <f>SUM(C1040:C1043)</f>
        <v>4100</v>
      </c>
      <c r="D1044" s="224" t="s">
        <v>739</v>
      </c>
      <c r="E1044" s="225">
        <f>SUM(E1040:E1043)</f>
        <v>1000</v>
      </c>
      <c r="F1044" s="223">
        <f>SUM(F1040:F1043)</f>
        <v>4500</v>
      </c>
      <c r="G1044" s="224" t="s">
        <v>739</v>
      </c>
      <c r="H1044" s="225">
        <f>SUM(H1040:H1043)</f>
        <v>1100</v>
      </c>
      <c r="I1044" s="223">
        <f>SUM(I1040:I1043)</f>
        <v>5500</v>
      </c>
      <c r="J1044" s="224" t="s">
        <v>739</v>
      </c>
      <c r="K1044" s="225">
        <f>SUM(K1040:K1043)</f>
        <v>1200</v>
      </c>
    </row>
    <row r="1045" spans="1:11" s="232" customFormat="1" ht="19.5" customHeight="1" thickBot="1">
      <c r="A1045" s="1222" t="s">
        <v>319</v>
      </c>
      <c r="B1045" s="1223"/>
      <c r="C1045" s="230">
        <f>C1044</f>
        <v>4100</v>
      </c>
      <c r="D1045" s="231" t="s">
        <v>740</v>
      </c>
      <c r="E1045" s="234">
        <f>E1044</f>
        <v>1000</v>
      </c>
      <c r="F1045" s="230">
        <f>F1044</f>
        <v>4500</v>
      </c>
      <c r="G1045" s="231" t="s">
        <v>740</v>
      </c>
      <c r="H1045" s="234">
        <f>H1044</f>
        <v>1100</v>
      </c>
      <c r="I1045" s="230">
        <f>I1044</f>
        <v>5500</v>
      </c>
      <c r="J1045" s="231" t="s">
        <v>740</v>
      </c>
      <c r="K1045" s="234">
        <f>K1044</f>
        <v>1200</v>
      </c>
    </row>
    <row r="1046" spans="1:11" ht="9.75" customHeight="1" thickBot="1">
      <c r="A1046" s="40"/>
      <c r="B1046" s="41"/>
      <c r="C1046" s="42"/>
      <c r="D1046" s="42"/>
      <c r="E1046" s="42"/>
      <c r="F1046" s="42"/>
      <c r="G1046" s="42"/>
      <c r="H1046" s="42"/>
      <c r="I1046" s="42"/>
      <c r="J1046" s="42"/>
      <c r="K1046" s="43"/>
    </row>
    <row r="1047" spans="1:11" s="226" customFormat="1" ht="21.75" customHeight="1" thickBot="1">
      <c r="A1047" s="1230" t="s">
        <v>123</v>
      </c>
      <c r="B1047" s="1238"/>
      <c r="C1047" s="228">
        <f>C1045</f>
        <v>4100</v>
      </c>
      <c r="D1047" s="229" t="s">
        <v>658</v>
      </c>
      <c r="E1047" s="236">
        <f>E1045</f>
        <v>1000</v>
      </c>
      <c r="F1047" s="228">
        <f>F1045</f>
        <v>4500</v>
      </c>
      <c r="G1047" s="229" t="s">
        <v>658</v>
      </c>
      <c r="H1047" s="236">
        <f>H1045</f>
        <v>1100</v>
      </c>
      <c r="I1047" s="228">
        <f>I1045</f>
        <v>5500</v>
      </c>
      <c r="J1047" s="229" t="s">
        <v>658</v>
      </c>
      <c r="K1047" s="236">
        <f>K1045</f>
        <v>1200</v>
      </c>
    </row>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1" spans="1:11" s="227" customFormat="1" ht="22.5" customHeight="1">
      <c r="A1101" s="1132" t="s">
        <v>538</v>
      </c>
      <c r="B1101" s="1132"/>
      <c r="C1101" s="1132"/>
      <c r="D1101" s="1132"/>
      <c r="E1101" s="1132"/>
      <c r="F1101" s="1132"/>
      <c r="G1101" s="1132"/>
      <c r="H1101" s="1132"/>
      <c r="I1101" s="1132"/>
      <c r="J1101" s="1132"/>
      <c r="K1101" s="1132"/>
    </row>
    <row r="1103" spans="8:11" ht="15" customHeight="1" thickBot="1">
      <c r="H1103" s="1180" t="s">
        <v>737</v>
      </c>
      <c r="I1103" s="1181"/>
      <c r="J1103" s="1181"/>
      <c r="K1103" s="1181"/>
    </row>
    <row r="1104" spans="1:11" s="41" customFormat="1" ht="19.5" customHeight="1" thickBot="1">
      <c r="A1104" s="1182" t="s">
        <v>607</v>
      </c>
      <c r="B1104" s="1183"/>
      <c r="C1104" s="1184" t="s">
        <v>704</v>
      </c>
      <c r="D1104" s="1185"/>
      <c r="E1104" s="1185"/>
      <c r="F1104" s="1185"/>
      <c r="G1104" s="1185"/>
      <c r="H1104" s="1185"/>
      <c r="I1104" s="1185"/>
      <c r="J1104" s="1185"/>
      <c r="K1104" s="1186"/>
    </row>
    <row r="1105" spans="1:11" s="41" customFormat="1" ht="19.5" customHeight="1" thickBot="1">
      <c r="A1105" s="1182" t="s">
        <v>608</v>
      </c>
      <c r="B1105" s="1183"/>
      <c r="C1105" s="1184" t="s">
        <v>122</v>
      </c>
      <c r="D1105" s="1185"/>
      <c r="E1105" s="1185"/>
      <c r="F1105" s="1185"/>
      <c r="G1105" s="1185"/>
      <c r="H1105" s="1185"/>
      <c r="I1105" s="1185"/>
      <c r="J1105" s="1185"/>
      <c r="K1105" s="1186"/>
    </row>
    <row r="1106" spans="1:11" s="41" customFormat="1" ht="19.5" customHeight="1">
      <c r="A1106" s="203" t="s">
        <v>609</v>
      </c>
      <c r="B1106" s="204" t="s">
        <v>610</v>
      </c>
      <c r="C1106" s="1187" t="s">
        <v>95</v>
      </c>
      <c r="D1106" s="1188"/>
      <c r="E1106" s="1188"/>
      <c r="F1106" s="1188"/>
      <c r="G1106" s="1188"/>
      <c r="H1106" s="1188"/>
      <c r="I1106" s="1188"/>
      <c r="J1106" s="1188"/>
      <c r="K1106" s="1189"/>
    </row>
    <row r="1107" spans="1:11" s="41" customFormat="1" ht="19.5" customHeight="1">
      <c r="A1107" s="205"/>
      <c r="B1107" s="206" t="s">
        <v>611</v>
      </c>
      <c r="C1107" s="1190" t="s">
        <v>31</v>
      </c>
      <c r="D1107" s="1191"/>
      <c r="E1107" s="1191"/>
      <c r="F1107" s="1191"/>
      <c r="G1107" s="1191"/>
      <c r="H1107" s="1191"/>
      <c r="I1107" s="1191"/>
      <c r="J1107" s="1191"/>
      <c r="K1107" s="1192"/>
    </row>
    <row r="1108" spans="1:11" s="41" customFormat="1" ht="19.5" customHeight="1">
      <c r="A1108" s="205"/>
      <c r="B1108" s="206" t="s">
        <v>612</v>
      </c>
      <c r="C1108" s="1196" t="s">
        <v>116</v>
      </c>
      <c r="D1108" s="1197"/>
      <c r="E1108" s="1197"/>
      <c r="F1108" s="1197"/>
      <c r="G1108" s="1197"/>
      <c r="H1108" s="1197"/>
      <c r="I1108" s="1197"/>
      <c r="J1108" s="1197"/>
      <c r="K1108" s="1198"/>
    </row>
    <row r="1109" spans="1:11" s="41" customFormat="1" ht="19.5" customHeight="1">
      <c r="A1109" s="205"/>
      <c r="B1109" s="206" t="s">
        <v>790</v>
      </c>
      <c r="C1109" s="1196" t="s">
        <v>96</v>
      </c>
      <c r="D1109" s="1197"/>
      <c r="E1109" s="1197"/>
      <c r="F1109" s="1197"/>
      <c r="G1109" s="1197"/>
      <c r="H1109" s="1197"/>
      <c r="I1109" s="1197"/>
      <c r="J1109" s="1197"/>
      <c r="K1109" s="1198"/>
    </row>
    <row r="1110" spans="1:11" s="41" customFormat="1" ht="28.5" customHeight="1">
      <c r="A1110" s="205"/>
      <c r="B1110" s="206" t="s">
        <v>613</v>
      </c>
      <c r="C1110" s="1196" t="s">
        <v>334</v>
      </c>
      <c r="D1110" s="1197"/>
      <c r="E1110" s="1197"/>
      <c r="F1110" s="1197"/>
      <c r="G1110" s="1197"/>
      <c r="H1110" s="1197"/>
      <c r="I1110" s="1197"/>
      <c r="J1110" s="1197"/>
      <c r="K1110" s="1198"/>
    </row>
    <row r="1111" spans="1:11" s="41" customFormat="1" ht="19.5" customHeight="1">
      <c r="A1111" s="205"/>
      <c r="B1111" s="206" t="s">
        <v>816</v>
      </c>
      <c r="C1111" s="1199">
        <f>C1112+C1113+C1114+C1115</f>
        <v>27204</v>
      </c>
      <c r="D1111" s="1200"/>
      <c r="E1111" s="1200"/>
      <c r="F1111" s="1200"/>
      <c r="G1111" s="1200"/>
      <c r="H1111" s="1200"/>
      <c r="I1111" s="1200"/>
      <c r="J1111" s="1200"/>
      <c r="K1111" s="1201"/>
    </row>
    <row r="1112" spans="1:11" s="41" customFormat="1" ht="19.5" customHeight="1">
      <c r="A1112" s="205"/>
      <c r="B1112" s="206" t="s">
        <v>656</v>
      </c>
      <c r="C1112" s="1199">
        <v>0</v>
      </c>
      <c r="D1112" s="1200"/>
      <c r="E1112" s="1200"/>
      <c r="F1112" s="1200"/>
      <c r="G1112" s="1200"/>
      <c r="H1112" s="1200"/>
      <c r="I1112" s="1200"/>
      <c r="J1112" s="1200"/>
      <c r="K1112" s="1201"/>
    </row>
    <row r="1113" spans="1:11" s="41" customFormat="1" ht="19.5" customHeight="1">
      <c r="A1113" s="205"/>
      <c r="B1113" s="206" t="s">
        <v>801</v>
      </c>
      <c r="C1113" s="1199">
        <v>5766</v>
      </c>
      <c r="D1113" s="1200"/>
      <c r="E1113" s="1200"/>
      <c r="F1113" s="1200"/>
      <c r="G1113" s="1200"/>
      <c r="H1113" s="1200"/>
      <c r="I1113" s="1200"/>
      <c r="J1113" s="1200"/>
      <c r="K1113" s="1201"/>
    </row>
    <row r="1114" spans="1:11" s="41" customFormat="1" ht="19.5" customHeight="1">
      <c r="A1114" s="205"/>
      <c r="B1114" s="206" t="s">
        <v>802</v>
      </c>
      <c r="C1114" s="1199">
        <v>21078</v>
      </c>
      <c r="D1114" s="1200"/>
      <c r="E1114" s="1200"/>
      <c r="F1114" s="1200"/>
      <c r="G1114" s="1200"/>
      <c r="H1114" s="1200"/>
      <c r="I1114" s="1200"/>
      <c r="J1114" s="1200"/>
      <c r="K1114" s="1201"/>
    </row>
    <row r="1115" spans="1:11" s="41" customFormat="1" ht="19.5" customHeight="1" thickBot="1">
      <c r="A1115" s="207"/>
      <c r="B1115" s="208" t="s">
        <v>734</v>
      </c>
      <c r="C1115" s="1206">
        <v>360</v>
      </c>
      <c r="D1115" s="1207"/>
      <c r="E1115" s="1207"/>
      <c r="F1115" s="1207"/>
      <c r="G1115" s="1207"/>
      <c r="H1115" s="1207"/>
      <c r="I1115" s="1207"/>
      <c r="J1115" s="1207"/>
      <c r="K1115" s="1208"/>
    </row>
    <row r="1116" spans="1:11" s="41" customFormat="1" ht="30" customHeight="1" thickBot="1">
      <c r="A1116" s="1209" t="s">
        <v>614</v>
      </c>
      <c r="B1116" s="1210"/>
      <c r="C1116" s="1210"/>
      <c r="D1116" s="1210"/>
      <c r="E1116" s="1210"/>
      <c r="F1116" s="1210"/>
      <c r="G1116" s="1210"/>
      <c r="H1116" s="1210"/>
      <c r="I1116" s="1210"/>
      <c r="J1116" s="1210"/>
      <c r="K1116" s="1211"/>
    </row>
    <row r="1117" spans="1:11" s="41" customFormat="1" ht="19.5" customHeight="1">
      <c r="A1117" s="1212" t="s">
        <v>794</v>
      </c>
      <c r="B1117" s="1243"/>
      <c r="C1117" s="1243"/>
      <c r="D1117" s="1243"/>
      <c r="E1117" s="1243"/>
      <c r="F1117" s="1243"/>
      <c r="G1117" s="1243"/>
      <c r="H1117" s="1243"/>
      <c r="I1117" s="1243"/>
      <c r="J1117" s="1243"/>
      <c r="K1117" s="1244"/>
    </row>
    <row r="1118" spans="1:11" s="41" customFormat="1" ht="19.5" customHeight="1" thickBot="1">
      <c r="A1118" s="1215" t="s">
        <v>797</v>
      </c>
      <c r="B1118" s="1216"/>
      <c r="C1118" s="1247"/>
      <c r="D1118" s="1247"/>
      <c r="E1118" s="1247"/>
      <c r="F1118" s="1247"/>
      <c r="G1118" s="1247"/>
      <c r="H1118" s="1247"/>
      <c r="I1118" s="1247"/>
      <c r="J1118" s="1247"/>
      <c r="K1118" s="1248"/>
    </row>
    <row r="1119" spans="1:11" ht="30" customHeight="1" thickBot="1">
      <c r="A1119" s="799" t="s">
        <v>363</v>
      </c>
      <c r="B1119" s="1219"/>
      <c r="C1119" s="1193" t="s">
        <v>307</v>
      </c>
      <c r="D1119" s="1194"/>
      <c r="E1119" s="1195"/>
      <c r="F1119" s="1193" t="s">
        <v>308</v>
      </c>
      <c r="G1119" s="1194"/>
      <c r="H1119" s="1195"/>
      <c r="I1119" s="1193" t="s">
        <v>482</v>
      </c>
      <c r="J1119" s="1194"/>
      <c r="K1119" s="1195"/>
    </row>
    <row r="1120" spans="1:11" ht="30" customHeight="1">
      <c r="A1120" s="1048" t="s">
        <v>795</v>
      </c>
      <c r="B1120" s="1228" t="s">
        <v>796</v>
      </c>
      <c r="C1120" s="1202" t="s">
        <v>303</v>
      </c>
      <c r="D1120" s="1203"/>
      <c r="E1120" s="1204" t="s">
        <v>304</v>
      </c>
      <c r="F1120" s="1202" t="s">
        <v>303</v>
      </c>
      <c r="G1120" s="1203"/>
      <c r="H1120" s="1204" t="s">
        <v>304</v>
      </c>
      <c r="I1120" s="1202" t="s">
        <v>303</v>
      </c>
      <c r="J1120" s="1203"/>
      <c r="K1120" s="1204" t="s">
        <v>304</v>
      </c>
    </row>
    <row r="1121" spans="1:11" ht="30" customHeight="1" thickBot="1">
      <c r="A1121" s="1049"/>
      <c r="B1121" s="1229"/>
      <c r="C1121" s="238" t="s">
        <v>305</v>
      </c>
      <c r="D1121" s="239" t="s">
        <v>306</v>
      </c>
      <c r="E1121" s="1205"/>
      <c r="F1121" s="238" t="s">
        <v>305</v>
      </c>
      <c r="G1121" s="239" t="s">
        <v>306</v>
      </c>
      <c r="H1121" s="1205"/>
      <c r="I1121" s="238" t="s">
        <v>305</v>
      </c>
      <c r="J1121" s="239" t="s">
        <v>306</v>
      </c>
      <c r="K1121" s="1205"/>
    </row>
    <row r="1122" spans="1:11" ht="19.5" customHeight="1">
      <c r="A1122" s="1077" t="s">
        <v>855</v>
      </c>
      <c r="B1122" s="218" t="s">
        <v>772</v>
      </c>
      <c r="C1122" s="211"/>
      <c r="D1122" s="209"/>
      <c r="E1122" s="210"/>
      <c r="F1122" s="452" t="s">
        <v>773</v>
      </c>
      <c r="G1122" s="209" t="s">
        <v>852</v>
      </c>
      <c r="H1122" s="210">
        <v>100</v>
      </c>
      <c r="I1122" s="211"/>
      <c r="J1122" s="209"/>
      <c r="K1122" s="210"/>
    </row>
    <row r="1123" spans="1:11" ht="19.5" customHeight="1" thickBot="1">
      <c r="A1123" s="1220"/>
      <c r="B1123" s="304"/>
      <c r="C1123" s="305"/>
      <c r="D1123" s="306"/>
      <c r="E1123" s="307"/>
      <c r="F1123" s="305"/>
      <c r="G1123" s="306"/>
      <c r="H1123" s="307"/>
      <c r="I1123" s="305"/>
      <c r="J1123" s="306"/>
      <c r="K1123" s="307"/>
    </row>
    <row r="1124" spans="1:11" s="156" customFormat="1" ht="19.5" customHeight="1" thickBot="1">
      <c r="A1124" s="1221"/>
      <c r="B1124" s="173" t="s">
        <v>810</v>
      </c>
      <c r="C1124" s="223">
        <f>SUM(C1122:C1123)</f>
        <v>0</v>
      </c>
      <c r="D1124" s="224"/>
      <c r="E1124" s="237">
        <f>SUM(E1122:E1123)</f>
        <v>0</v>
      </c>
      <c r="F1124" s="223">
        <f>SUM(F1122:F1123)</f>
        <v>0</v>
      </c>
      <c r="G1124" s="224" t="s">
        <v>852</v>
      </c>
      <c r="H1124" s="237">
        <f>SUM(H1122:H1123)</f>
        <v>100</v>
      </c>
      <c r="I1124" s="223">
        <f>SUM(I1122:I1123)</f>
        <v>0</v>
      </c>
      <c r="J1124" s="224"/>
      <c r="K1124" s="237">
        <f>SUM(K1122:K1123)</f>
        <v>0</v>
      </c>
    </row>
    <row r="1125" spans="1:11" ht="9.75" customHeight="1" thickBot="1">
      <c r="A1125" s="40"/>
      <c r="B1125" s="41"/>
      <c r="C1125" s="42"/>
      <c r="D1125" s="42"/>
      <c r="E1125" s="42"/>
      <c r="F1125" s="42"/>
      <c r="G1125" s="42"/>
      <c r="H1125" s="42"/>
      <c r="I1125" s="42"/>
      <c r="J1125" s="42"/>
      <c r="K1125" s="43"/>
    </row>
    <row r="1126" spans="1:11" ht="19.5" customHeight="1">
      <c r="A1126" s="1077" t="s">
        <v>869</v>
      </c>
      <c r="B1126" s="218" t="s">
        <v>201</v>
      </c>
      <c r="C1126" s="211"/>
      <c r="D1126" s="209"/>
      <c r="E1126" s="210"/>
      <c r="F1126" s="211">
        <v>20</v>
      </c>
      <c r="G1126" s="209" t="s">
        <v>852</v>
      </c>
      <c r="H1126" s="210">
        <v>20</v>
      </c>
      <c r="I1126" s="211"/>
      <c r="J1126" s="209"/>
      <c r="K1126" s="210"/>
    </row>
    <row r="1127" spans="1:11" ht="19.5" customHeight="1">
      <c r="A1127" s="1220"/>
      <c r="B1127" s="222" t="s">
        <v>202</v>
      </c>
      <c r="C1127" s="214"/>
      <c r="D1127" s="212"/>
      <c r="E1127" s="213"/>
      <c r="F1127" s="214">
        <v>22</v>
      </c>
      <c r="G1127" s="212" t="s">
        <v>852</v>
      </c>
      <c r="H1127" s="213">
        <v>22</v>
      </c>
      <c r="I1127" s="214"/>
      <c r="J1127" s="212"/>
      <c r="K1127" s="213"/>
    </row>
    <row r="1128" spans="1:11" ht="19.5" customHeight="1" thickBot="1">
      <c r="A1128" s="1220"/>
      <c r="B1128" s="220"/>
      <c r="C1128" s="215"/>
      <c r="D1128" s="216"/>
      <c r="E1128" s="217"/>
      <c r="F1128" s="214"/>
      <c r="G1128" s="212"/>
      <c r="H1128" s="213"/>
      <c r="I1128" s="214"/>
      <c r="J1128" s="212"/>
      <c r="K1128" s="213"/>
    </row>
    <row r="1129" spans="1:11" s="156" customFormat="1" ht="19.5" customHeight="1" thickBot="1">
      <c r="A1129" s="1221"/>
      <c r="B1129" s="173" t="s">
        <v>810</v>
      </c>
      <c r="C1129" s="223">
        <f>SUM(C1126:C1128)</f>
        <v>0</v>
      </c>
      <c r="D1129" s="224"/>
      <c r="E1129" s="237">
        <f>SUM(E1126:E1128)</f>
        <v>0</v>
      </c>
      <c r="F1129" s="223">
        <f>SUM(F1126:F1128)</f>
        <v>42</v>
      </c>
      <c r="G1129" s="224" t="s">
        <v>852</v>
      </c>
      <c r="H1129" s="237">
        <f>SUM(H1126:H1128)</f>
        <v>42</v>
      </c>
      <c r="I1129" s="223">
        <f>SUM(I1126:I1128)</f>
        <v>0</v>
      </c>
      <c r="J1129" s="224"/>
      <c r="K1129" s="237">
        <f>SUM(K1126:K1128)</f>
        <v>0</v>
      </c>
    </row>
    <row r="1130" spans="1:11" ht="9.75" customHeight="1" thickBot="1">
      <c r="A1130" s="40"/>
      <c r="B1130" s="41"/>
      <c r="C1130" s="42"/>
      <c r="D1130" s="42"/>
      <c r="E1130" s="42"/>
      <c r="F1130" s="42"/>
      <c r="G1130" s="42"/>
      <c r="H1130" s="42"/>
      <c r="I1130" s="42"/>
      <c r="J1130" s="42"/>
      <c r="K1130" s="43"/>
    </row>
    <row r="1131" spans="1:11" ht="19.5" customHeight="1">
      <c r="A1131" s="1077" t="s">
        <v>856</v>
      </c>
      <c r="B1131" s="133" t="s">
        <v>774</v>
      </c>
      <c r="C1131" s="211"/>
      <c r="D1131" s="209"/>
      <c r="E1131" s="210"/>
      <c r="F1131" s="211">
        <v>1</v>
      </c>
      <c r="G1131" s="209" t="s">
        <v>852</v>
      </c>
      <c r="H1131" s="210">
        <v>466</v>
      </c>
      <c r="I1131" s="211"/>
      <c r="J1131" s="209"/>
      <c r="K1131" s="210"/>
    </row>
    <row r="1132" spans="1:11" ht="19.5" customHeight="1">
      <c r="A1132" s="910"/>
      <c r="B1132" s="134" t="s">
        <v>775</v>
      </c>
      <c r="C1132" s="214"/>
      <c r="D1132" s="212"/>
      <c r="E1132" s="213"/>
      <c r="F1132" s="214">
        <v>2</v>
      </c>
      <c r="G1132" s="212" t="s">
        <v>852</v>
      </c>
      <c r="H1132" s="213">
        <v>170</v>
      </c>
      <c r="I1132" s="214"/>
      <c r="J1132" s="212"/>
      <c r="K1132" s="213"/>
    </row>
    <row r="1133" spans="1:11" ht="19.5" customHeight="1">
      <c r="A1133" s="910"/>
      <c r="B1133" s="134" t="s">
        <v>776</v>
      </c>
      <c r="C1133" s="214"/>
      <c r="D1133" s="212"/>
      <c r="E1133" s="213"/>
      <c r="F1133" s="214">
        <v>2</v>
      </c>
      <c r="G1133" s="212" t="s">
        <v>852</v>
      </c>
      <c r="H1133" s="213">
        <v>180</v>
      </c>
      <c r="I1133" s="214"/>
      <c r="J1133" s="212"/>
      <c r="K1133" s="213"/>
    </row>
    <row r="1134" spans="1:11" ht="19.5" customHeight="1">
      <c r="A1134" s="910"/>
      <c r="B1134" s="134" t="s">
        <v>777</v>
      </c>
      <c r="C1134" s="214"/>
      <c r="D1134" s="212"/>
      <c r="E1134" s="213"/>
      <c r="F1134" s="214">
        <v>2</v>
      </c>
      <c r="G1134" s="212" t="s">
        <v>852</v>
      </c>
      <c r="H1134" s="213">
        <v>170</v>
      </c>
      <c r="I1134" s="214"/>
      <c r="J1134" s="212"/>
      <c r="K1134" s="213"/>
    </row>
    <row r="1135" spans="1:11" ht="19.5" customHeight="1">
      <c r="A1135" s="910"/>
      <c r="B1135" s="134" t="s">
        <v>778</v>
      </c>
      <c r="C1135" s="214"/>
      <c r="D1135" s="212"/>
      <c r="E1135" s="213"/>
      <c r="F1135" s="214">
        <v>2</v>
      </c>
      <c r="G1135" s="212" t="s">
        <v>852</v>
      </c>
      <c r="H1135" s="213">
        <v>149</v>
      </c>
      <c r="I1135" s="214"/>
      <c r="J1135" s="212"/>
      <c r="K1135" s="213"/>
    </row>
    <row r="1136" spans="1:11" ht="19.5" customHeight="1">
      <c r="A1136" s="910"/>
      <c r="B1136" s="134" t="s">
        <v>779</v>
      </c>
      <c r="C1136" s="214"/>
      <c r="D1136" s="212"/>
      <c r="E1136" s="213"/>
      <c r="F1136" s="214">
        <v>1</v>
      </c>
      <c r="G1136" s="212" t="s">
        <v>852</v>
      </c>
      <c r="H1136" s="213">
        <v>613</v>
      </c>
      <c r="I1136" s="214"/>
      <c r="J1136" s="212"/>
      <c r="K1136" s="213"/>
    </row>
    <row r="1137" spans="1:11" ht="19.5" customHeight="1">
      <c r="A1137" s="910"/>
      <c r="B1137" s="134" t="s">
        <v>780</v>
      </c>
      <c r="C1137" s="214"/>
      <c r="D1137" s="212"/>
      <c r="E1137" s="213"/>
      <c r="F1137" s="214">
        <v>2</v>
      </c>
      <c r="G1137" s="212" t="s">
        <v>852</v>
      </c>
      <c r="H1137" s="213">
        <v>256</v>
      </c>
      <c r="I1137" s="214"/>
      <c r="J1137" s="212"/>
      <c r="K1137" s="213"/>
    </row>
    <row r="1138" spans="1:11" ht="28.5" customHeight="1">
      <c r="A1138" s="910"/>
      <c r="B1138" s="134" t="s">
        <v>781</v>
      </c>
      <c r="C1138" s="214"/>
      <c r="D1138" s="212"/>
      <c r="E1138" s="213"/>
      <c r="F1138" s="214">
        <v>2</v>
      </c>
      <c r="G1138" s="212" t="s">
        <v>852</v>
      </c>
      <c r="H1138" s="213">
        <v>147</v>
      </c>
      <c r="I1138" s="214"/>
      <c r="J1138" s="212"/>
      <c r="K1138" s="213"/>
    </row>
    <row r="1139" spans="1:11" ht="28.5" customHeight="1">
      <c r="A1139" s="910"/>
      <c r="B1139" s="134" t="s">
        <v>782</v>
      </c>
      <c r="C1139" s="214"/>
      <c r="D1139" s="212"/>
      <c r="E1139" s="213"/>
      <c r="F1139" s="214">
        <v>2</v>
      </c>
      <c r="G1139" s="212" t="s">
        <v>852</v>
      </c>
      <c r="H1139" s="213">
        <v>141</v>
      </c>
      <c r="I1139" s="214"/>
      <c r="J1139" s="212"/>
      <c r="K1139" s="213"/>
    </row>
    <row r="1140" spans="1:11" ht="19.5" customHeight="1">
      <c r="A1140" s="910"/>
      <c r="B1140" s="134" t="s">
        <v>783</v>
      </c>
      <c r="C1140" s="214"/>
      <c r="D1140" s="212"/>
      <c r="E1140" s="213"/>
      <c r="F1140" s="214">
        <v>2</v>
      </c>
      <c r="G1140" s="212" t="s">
        <v>852</v>
      </c>
      <c r="H1140" s="213">
        <v>136</v>
      </c>
      <c r="I1140" s="214"/>
      <c r="J1140" s="212"/>
      <c r="K1140" s="213"/>
    </row>
    <row r="1141" spans="1:11" ht="19.5" customHeight="1">
      <c r="A1141" s="910"/>
      <c r="B1141" s="134" t="s">
        <v>784</v>
      </c>
      <c r="C1141" s="214"/>
      <c r="D1141" s="212"/>
      <c r="E1141" s="213"/>
      <c r="F1141" s="214">
        <v>1</v>
      </c>
      <c r="G1141" s="212" t="s">
        <v>852</v>
      </c>
      <c r="H1141" s="213">
        <v>3</v>
      </c>
      <c r="I1141" s="214"/>
      <c r="J1141" s="212"/>
      <c r="K1141" s="213"/>
    </row>
    <row r="1142" spans="1:11" ht="19.5" customHeight="1">
      <c r="A1142" s="910"/>
      <c r="B1142" s="134" t="s">
        <v>785</v>
      </c>
      <c r="C1142" s="214"/>
      <c r="D1142" s="212"/>
      <c r="E1142" s="213"/>
      <c r="F1142" s="214">
        <v>1</v>
      </c>
      <c r="G1142" s="212" t="s">
        <v>852</v>
      </c>
      <c r="H1142" s="213">
        <v>17</v>
      </c>
      <c r="I1142" s="214"/>
      <c r="J1142" s="212"/>
      <c r="K1142" s="213"/>
    </row>
    <row r="1143" spans="1:11" ht="19.5" customHeight="1">
      <c r="A1143" s="910"/>
      <c r="B1143" s="134" t="s">
        <v>786</v>
      </c>
      <c r="C1143" s="214"/>
      <c r="D1143" s="212"/>
      <c r="E1143" s="213"/>
      <c r="F1143" s="214">
        <v>1</v>
      </c>
      <c r="G1143" s="212" t="s">
        <v>852</v>
      </c>
      <c r="H1143" s="213">
        <v>21</v>
      </c>
      <c r="I1143" s="214"/>
      <c r="J1143" s="212"/>
      <c r="K1143" s="213"/>
    </row>
    <row r="1144" spans="1:11" ht="19.5" customHeight="1">
      <c r="A1144" s="910"/>
      <c r="B1144" s="134" t="s">
        <v>787</v>
      </c>
      <c r="C1144" s="214"/>
      <c r="D1144" s="212"/>
      <c r="E1144" s="213"/>
      <c r="F1144" s="214">
        <v>1</v>
      </c>
      <c r="G1144" s="212" t="s">
        <v>852</v>
      </c>
      <c r="H1144" s="213">
        <v>4</v>
      </c>
      <c r="I1144" s="214"/>
      <c r="J1144" s="212"/>
      <c r="K1144" s="213"/>
    </row>
    <row r="1145" spans="1:11" ht="19.5" customHeight="1">
      <c r="A1145" s="910"/>
      <c r="B1145" s="134" t="s">
        <v>788</v>
      </c>
      <c r="C1145" s="214"/>
      <c r="D1145" s="212"/>
      <c r="E1145" s="213"/>
      <c r="F1145" s="214">
        <v>1</v>
      </c>
      <c r="G1145" s="212" t="s">
        <v>852</v>
      </c>
      <c r="H1145" s="213">
        <v>22</v>
      </c>
      <c r="I1145" s="214"/>
      <c r="J1145" s="212"/>
      <c r="K1145" s="213"/>
    </row>
    <row r="1146" spans="1:11" ht="19.5" customHeight="1">
      <c r="A1146" s="910"/>
      <c r="B1146" s="134" t="s">
        <v>789</v>
      </c>
      <c r="C1146" s="214"/>
      <c r="D1146" s="212"/>
      <c r="E1146" s="213"/>
      <c r="F1146" s="214">
        <v>1</v>
      </c>
      <c r="G1146" s="212" t="s">
        <v>852</v>
      </c>
      <c r="H1146" s="213">
        <v>2</v>
      </c>
      <c r="I1146" s="214"/>
      <c r="J1146" s="212"/>
      <c r="K1146" s="213"/>
    </row>
    <row r="1147" spans="1:11" ht="19.5" customHeight="1">
      <c r="A1147" s="910"/>
      <c r="B1147" s="134" t="s">
        <v>235</v>
      </c>
      <c r="C1147" s="214"/>
      <c r="D1147" s="212"/>
      <c r="E1147" s="213"/>
      <c r="F1147" s="214">
        <v>1</v>
      </c>
      <c r="G1147" s="212" t="s">
        <v>852</v>
      </c>
      <c r="H1147" s="213">
        <v>85</v>
      </c>
      <c r="I1147" s="214"/>
      <c r="J1147" s="212"/>
      <c r="K1147" s="213"/>
    </row>
    <row r="1148" spans="1:11" ht="28.5" customHeight="1">
      <c r="A1148" s="910"/>
      <c r="B1148" s="134" t="s">
        <v>236</v>
      </c>
      <c r="C1148" s="214"/>
      <c r="D1148" s="212"/>
      <c r="E1148" s="213"/>
      <c r="F1148" s="214">
        <v>1</v>
      </c>
      <c r="G1148" s="212" t="s">
        <v>852</v>
      </c>
      <c r="H1148" s="213">
        <v>273</v>
      </c>
      <c r="I1148" s="214"/>
      <c r="J1148" s="212"/>
      <c r="K1148" s="213"/>
    </row>
    <row r="1149" spans="1:11" ht="19.5" customHeight="1">
      <c r="A1149" s="910"/>
      <c r="B1149" s="134" t="s">
        <v>237</v>
      </c>
      <c r="C1149" s="214"/>
      <c r="D1149" s="212"/>
      <c r="E1149" s="213"/>
      <c r="F1149" s="214">
        <v>1</v>
      </c>
      <c r="G1149" s="212" t="s">
        <v>852</v>
      </c>
      <c r="H1149" s="213">
        <v>154</v>
      </c>
      <c r="I1149" s="214"/>
      <c r="J1149" s="212"/>
      <c r="K1149" s="213"/>
    </row>
    <row r="1150" spans="1:11" ht="19.5" customHeight="1">
      <c r="A1150" s="910"/>
      <c r="B1150" s="134" t="s">
        <v>238</v>
      </c>
      <c r="C1150" s="214"/>
      <c r="D1150" s="212"/>
      <c r="E1150" s="213"/>
      <c r="F1150" s="214">
        <v>1</v>
      </c>
      <c r="G1150" s="212" t="s">
        <v>852</v>
      </c>
      <c r="H1150" s="213">
        <v>17</v>
      </c>
      <c r="I1150" s="214"/>
      <c r="J1150" s="212"/>
      <c r="K1150" s="213"/>
    </row>
    <row r="1151" spans="1:11" ht="19.5" customHeight="1">
      <c r="A1151" s="910"/>
      <c r="B1151" s="134" t="s">
        <v>239</v>
      </c>
      <c r="C1151" s="214"/>
      <c r="D1151" s="212"/>
      <c r="E1151" s="213"/>
      <c r="F1151" s="214">
        <v>3</v>
      </c>
      <c r="G1151" s="212" t="s">
        <v>852</v>
      </c>
      <c r="H1151" s="213">
        <v>3</v>
      </c>
      <c r="I1151" s="214"/>
      <c r="J1151" s="212"/>
      <c r="K1151" s="213"/>
    </row>
    <row r="1152" spans="1:11" ht="19.5" customHeight="1">
      <c r="A1152" s="910"/>
      <c r="B1152" s="134" t="s">
        <v>240</v>
      </c>
      <c r="C1152" s="214"/>
      <c r="D1152" s="212"/>
      <c r="E1152" s="213"/>
      <c r="F1152" s="214">
        <v>1</v>
      </c>
      <c r="G1152" s="212" t="s">
        <v>852</v>
      </c>
      <c r="H1152" s="213">
        <v>50</v>
      </c>
      <c r="I1152" s="214"/>
      <c r="J1152" s="212"/>
      <c r="K1152" s="213"/>
    </row>
    <row r="1153" spans="1:11" ht="19.5" customHeight="1">
      <c r="A1153" s="910"/>
      <c r="B1153" s="134" t="s">
        <v>241</v>
      </c>
      <c r="C1153" s="214"/>
      <c r="D1153" s="212"/>
      <c r="E1153" s="213"/>
      <c r="F1153" s="214">
        <v>1</v>
      </c>
      <c r="G1153" s="212" t="s">
        <v>852</v>
      </c>
      <c r="H1153" s="213">
        <v>3</v>
      </c>
      <c r="I1153" s="214"/>
      <c r="J1153" s="212"/>
      <c r="K1153" s="213"/>
    </row>
    <row r="1154" spans="1:11" ht="19.5" customHeight="1">
      <c r="A1154" s="910"/>
      <c r="B1154" s="134" t="s">
        <v>242</v>
      </c>
      <c r="C1154" s="214"/>
      <c r="D1154" s="212"/>
      <c r="E1154" s="213"/>
      <c r="F1154" s="214">
        <v>1</v>
      </c>
      <c r="G1154" s="212" t="s">
        <v>852</v>
      </c>
      <c r="H1154" s="213">
        <v>8</v>
      </c>
      <c r="I1154" s="214"/>
      <c r="J1154" s="212"/>
      <c r="K1154" s="213"/>
    </row>
    <row r="1155" spans="1:11" ht="19.5" customHeight="1">
      <c r="A1155" s="910"/>
      <c r="B1155" s="134" t="s">
        <v>243</v>
      </c>
      <c r="C1155" s="214"/>
      <c r="D1155" s="212"/>
      <c r="E1155" s="213"/>
      <c r="F1155" s="214">
        <v>2</v>
      </c>
      <c r="G1155" s="212" t="s">
        <v>852</v>
      </c>
      <c r="H1155" s="213">
        <v>34</v>
      </c>
      <c r="I1155" s="214"/>
      <c r="J1155" s="212"/>
      <c r="K1155" s="213"/>
    </row>
    <row r="1156" spans="1:11" ht="19.5" customHeight="1">
      <c r="A1156" s="910"/>
      <c r="B1156" s="134" t="s">
        <v>244</v>
      </c>
      <c r="C1156" s="214"/>
      <c r="D1156" s="212"/>
      <c r="E1156" s="213"/>
      <c r="F1156" s="214">
        <v>3</v>
      </c>
      <c r="G1156" s="212" t="s">
        <v>852</v>
      </c>
      <c r="H1156" s="213">
        <v>96</v>
      </c>
      <c r="I1156" s="214"/>
      <c r="J1156" s="212"/>
      <c r="K1156" s="213"/>
    </row>
    <row r="1157" spans="1:11" ht="19.5" customHeight="1">
      <c r="A1157" s="910"/>
      <c r="B1157" s="134" t="s">
        <v>245</v>
      </c>
      <c r="C1157" s="214"/>
      <c r="D1157" s="212"/>
      <c r="E1157" s="213"/>
      <c r="F1157" s="214">
        <v>1</v>
      </c>
      <c r="G1157" s="212" t="s">
        <v>852</v>
      </c>
      <c r="H1157" s="213">
        <v>35</v>
      </c>
      <c r="I1157" s="214"/>
      <c r="J1157" s="212"/>
      <c r="K1157" s="213"/>
    </row>
    <row r="1158" spans="1:11" ht="19.5" customHeight="1">
      <c r="A1158" s="910"/>
      <c r="B1158" s="134" t="s">
        <v>246</v>
      </c>
      <c r="C1158" s="214"/>
      <c r="D1158" s="212"/>
      <c r="E1158" s="213"/>
      <c r="F1158" s="214">
        <v>1</v>
      </c>
      <c r="G1158" s="212" t="s">
        <v>852</v>
      </c>
      <c r="H1158" s="213">
        <v>34</v>
      </c>
      <c r="I1158" s="214"/>
      <c r="J1158" s="212"/>
      <c r="K1158" s="213"/>
    </row>
    <row r="1159" spans="1:11" ht="19.5" customHeight="1">
      <c r="A1159" s="910"/>
      <c r="B1159" s="134" t="s">
        <v>219</v>
      </c>
      <c r="C1159" s="214"/>
      <c r="D1159" s="212"/>
      <c r="E1159" s="213"/>
      <c r="F1159" s="214">
        <v>1</v>
      </c>
      <c r="G1159" s="212" t="s">
        <v>852</v>
      </c>
      <c r="H1159" s="213">
        <v>43</v>
      </c>
      <c r="I1159" s="214"/>
      <c r="J1159" s="212"/>
      <c r="K1159" s="213"/>
    </row>
    <row r="1160" spans="1:11" ht="19.5" customHeight="1">
      <c r="A1160" s="910"/>
      <c r="B1160" s="134" t="s">
        <v>429</v>
      </c>
      <c r="C1160" s="214"/>
      <c r="D1160" s="212"/>
      <c r="E1160" s="213"/>
      <c r="F1160" s="214">
        <v>4</v>
      </c>
      <c r="G1160" s="212" t="s">
        <v>852</v>
      </c>
      <c r="H1160" s="213">
        <v>11</v>
      </c>
      <c r="I1160" s="214"/>
      <c r="J1160" s="212"/>
      <c r="K1160" s="213"/>
    </row>
    <row r="1161" spans="1:11" ht="19.5" customHeight="1">
      <c r="A1161" s="910"/>
      <c r="B1161" s="134" t="s">
        <v>430</v>
      </c>
      <c r="C1161" s="214"/>
      <c r="D1161" s="212"/>
      <c r="E1161" s="213"/>
      <c r="F1161" s="214">
        <v>1</v>
      </c>
      <c r="G1161" s="212" t="s">
        <v>852</v>
      </c>
      <c r="H1161" s="213">
        <v>82</v>
      </c>
      <c r="I1161" s="214"/>
      <c r="J1161" s="212"/>
      <c r="K1161" s="213"/>
    </row>
    <row r="1162" spans="1:11" ht="19.5" customHeight="1">
      <c r="A1162" s="910"/>
      <c r="B1162" s="134" t="s">
        <v>431</v>
      </c>
      <c r="C1162" s="214"/>
      <c r="D1162" s="212"/>
      <c r="E1162" s="213"/>
      <c r="F1162" s="214">
        <v>3</v>
      </c>
      <c r="G1162" s="212" t="s">
        <v>852</v>
      </c>
      <c r="H1162" s="213">
        <v>6</v>
      </c>
      <c r="I1162" s="214"/>
      <c r="J1162" s="212"/>
      <c r="K1162" s="213"/>
    </row>
    <row r="1163" spans="1:11" ht="19.5" customHeight="1">
      <c r="A1163" s="910"/>
      <c r="B1163" s="134" t="s">
        <v>432</v>
      </c>
      <c r="C1163" s="214"/>
      <c r="D1163" s="212"/>
      <c r="E1163" s="213"/>
      <c r="F1163" s="214">
        <v>1</v>
      </c>
      <c r="G1163" s="212" t="s">
        <v>852</v>
      </c>
      <c r="H1163" s="213">
        <v>7</v>
      </c>
      <c r="I1163" s="214"/>
      <c r="J1163" s="212"/>
      <c r="K1163" s="213"/>
    </row>
    <row r="1164" spans="1:11" ht="19.5" customHeight="1">
      <c r="A1164" s="910"/>
      <c r="B1164" s="134" t="s">
        <v>433</v>
      </c>
      <c r="C1164" s="214"/>
      <c r="D1164" s="212"/>
      <c r="E1164" s="213"/>
      <c r="F1164" s="214">
        <v>1</v>
      </c>
      <c r="G1164" s="212" t="s">
        <v>852</v>
      </c>
      <c r="H1164" s="213">
        <v>5</v>
      </c>
      <c r="I1164" s="214"/>
      <c r="J1164" s="212"/>
      <c r="K1164" s="213"/>
    </row>
    <row r="1165" spans="1:11" ht="19.5" customHeight="1">
      <c r="A1165" s="910"/>
      <c r="B1165" s="134" t="s">
        <v>434</v>
      </c>
      <c r="C1165" s="214"/>
      <c r="D1165" s="212"/>
      <c r="E1165" s="213"/>
      <c r="F1165" s="214">
        <v>2</v>
      </c>
      <c r="G1165" s="212" t="s">
        <v>852</v>
      </c>
      <c r="H1165" s="213">
        <v>67</v>
      </c>
      <c r="I1165" s="214"/>
      <c r="J1165" s="212"/>
      <c r="K1165" s="213"/>
    </row>
    <row r="1166" spans="1:11" ht="19.5" customHeight="1">
      <c r="A1166" s="910"/>
      <c r="B1166" s="134" t="s">
        <v>435</v>
      </c>
      <c r="C1166" s="214"/>
      <c r="D1166" s="212"/>
      <c r="E1166" s="213"/>
      <c r="F1166" s="214">
        <v>1</v>
      </c>
      <c r="G1166" s="212" t="s">
        <v>852</v>
      </c>
      <c r="H1166" s="213">
        <v>28</v>
      </c>
      <c r="I1166" s="214"/>
      <c r="J1166" s="212"/>
      <c r="K1166" s="213"/>
    </row>
    <row r="1167" spans="1:11" ht="19.5" customHeight="1">
      <c r="A1167" s="910"/>
      <c r="B1167" s="134" t="s">
        <v>436</v>
      </c>
      <c r="C1167" s="214"/>
      <c r="D1167" s="212"/>
      <c r="E1167" s="213"/>
      <c r="F1167" s="214">
        <v>1</v>
      </c>
      <c r="G1167" s="212" t="s">
        <v>852</v>
      </c>
      <c r="H1167" s="213">
        <v>18</v>
      </c>
      <c r="I1167" s="214"/>
      <c r="J1167" s="212"/>
      <c r="K1167" s="213"/>
    </row>
    <row r="1168" spans="1:11" ht="19.5" customHeight="1">
      <c r="A1168" s="910"/>
      <c r="B1168" s="134" t="s">
        <v>437</v>
      </c>
      <c r="C1168" s="214"/>
      <c r="D1168" s="212"/>
      <c r="E1168" s="213"/>
      <c r="F1168" s="214">
        <v>1</v>
      </c>
      <c r="G1168" s="212" t="s">
        <v>852</v>
      </c>
      <c r="H1168" s="213">
        <v>71</v>
      </c>
      <c r="I1168" s="214"/>
      <c r="J1168" s="212"/>
      <c r="K1168" s="213"/>
    </row>
    <row r="1169" spans="1:11" ht="19.5" customHeight="1">
      <c r="A1169" s="910"/>
      <c r="B1169" s="134" t="s">
        <v>438</v>
      </c>
      <c r="C1169" s="214"/>
      <c r="D1169" s="212"/>
      <c r="E1169" s="213"/>
      <c r="F1169" s="214">
        <v>2</v>
      </c>
      <c r="G1169" s="212" t="s">
        <v>852</v>
      </c>
      <c r="H1169" s="213">
        <v>68</v>
      </c>
      <c r="I1169" s="214"/>
      <c r="J1169" s="212"/>
      <c r="K1169" s="213"/>
    </row>
    <row r="1170" spans="1:11" ht="19.5" customHeight="1">
      <c r="A1170" s="910"/>
      <c r="B1170" s="134" t="s">
        <v>439</v>
      </c>
      <c r="C1170" s="214"/>
      <c r="D1170" s="212"/>
      <c r="E1170" s="213"/>
      <c r="F1170" s="214">
        <v>2</v>
      </c>
      <c r="G1170" s="212" t="s">
        <v>852</v>
      </c>
      <c r="H1170" s="213">
        <v>62</v>
      </c>
      <c r="I1170" s="214"/>
      <c r="J1170" s="212"/>
      <c r="K1170" s="213"/>
    </row>
    <row r="1171" spans="1:11" ht="19.5" customHeight="1">
      <c r="A1171" s="910"/>
      <c r="B1171" s="134" t="s">
        <v>440</v>
      </c>
      <c r="C1171" s="214"/>
      <c r="D1171" s="212"/>
      <c r="E1171" s="213"/>
      <c r="F1171" s="214">
        <v>1</v>
      </c>
      <c r="G1171" s="212" t="s">
        <v>852</v>
      </c>
      <c r="H1171" s="213">
        <v>163</v>
      </c>
      <c r="I1171" s="214"/>
      <c r="J1171" s="212"/>
      <c r="K1171" s="213"/>
    </row>
    <row r="1172" spans="1:11" ht="19.5" customHeight="1">
      <c r="A1172" s="910"/>
      <c r="B1172" s="134" t="s">
        <v>441</v>
      </c>
      <c r="C1172" s="214"/>
      <c r="D1172" s="212"/>
      <c r="E1172" s="213"/>
      <c r="F1172" s="214">
        <v>1</v>
      </c>
      <c r="G1172" s="212" t="s">
        <v>852</v>
      </c>
      <c r="H1172" s="213">
        <v>32</v>
      </c>
      <c r="I1172" s="214"/>
      <c r="J1172" s="212"/>
      <c r="K1172" s="213"/>
    </row>
    <row r="1173" spans="1:11" ht="19.5" customHeight="1">
      <c r="A1173" s="910"/>
      <c r="B1173" s="134" t="s">
        <v>442</v>
      </c>
      <c r="C1173" s="214"/>
      <c r="D1173" s="212"/>
      <c r="E1173" s="213"/>
      <c r="F1173" s="214">
        <v>1</v>
      </c>
      <c r="G1173" s="212" t="s">
        <v>852</v>
      </c>
      <c r="H1173" s="213">
        <v>170</v>
      </c>
      <c r="I1173" s="214"/>
      <c r="J1173" s="212"/>
      <c r="K1173" s="213"/>
    </row>
    <row r="1174" spans="1:11" ht="28.5" customHeight="1">
      <c r="A1174" s="910"/>
      <c r="B1174" s="134" t="s">
        <v>443</v>
      </c>
      <c r="C1174" s="214"/>
      <c r="D1174" s="212"/>
      <c r="E1174" s="213"/>
      <c r="F1174" s="214">
        <v>1</v>
      </c>
      <c r="G1174" s="212" t="s">
        <v>852</v>
      </c>
      <c r="H1174" s="213">
        <v>31</v>
      </c>
      <c r="I1174" s="214"/>
      <c r="J1174" s="212"/>
      <c r="K1174" s="213"/>
    </row>
    <row r="1175" spans="1:11" ht="28.5" customHeight="1">
      <c r="A1175" s="910"/>
      <c r="B1175" s="134" t="s">
        <v>444</v>
      </c>
      <c r="C1175" s="214"/>
      <c r="D1175" s="212"/>
      <c r="E1175" s="213"/>
      <c r="F1175" s="214">
        <v>1</v>
      </c>
      <c r="G1175" s="212" t="s">
        <v>852</v>
      </c>
      <c r="H1175" s="213">
        <v>45</v>
      </c>
      <c r="I1175" s="214"/>
      <c r="J1175" s="212"/>
      <c r="K1175" s="213"/>
    </row>
    <row r="1176" spans="1:11" ht="19.5" customHeight="1">
      <c r="A1176" s="910"/>
      <c r="B1176" s="134" t="s">
        <v>445</v>
      </c>
      <c r="C1176" s="214"/>
      <c r="D1176" s="212"/>
      <c r="E1176" s="213"/>
      <c r="F1176" s="214">
        <v>1</v>
      </c>
      <c r="G1176" s="212" t="s">
        <v>852</v>
      </c>
      <c r="H1176" s="213">
        <v>110</v>
      </c>
      <c r="I1176" s="214"/>
      <c r="J1176" s="212"/>
      <c r="K1176" s="213"/>
    </row>
    <row r="1177" spans="1:11" ht="19.5" customHeight="1">
      <c r="A1177" s="910"/>
      <c r="B1177" s="134" t="s">
        <v>446</v>
      </c>
      <c r="C1177" s="214"/>
      <c r="D1177" s="212"/>
      <c r="E1177" s="213"/>
      <c r="F1177" s="214">
        <v>1</v>
      </c>
      <c r="G1177" s="212" t="s">
        <v>852</v>
      </c>
      <c r="H1177" s="213">
        <v>147</v>
      </c>
      <c r="I1177" s="214"/>
      <c r="J1177" s="212"/>
      <c r="K1177" s="213"/>
    </row>
    <row r="1178" spans="1:11" ht="28.5" customHeight="1">
      <c r="A1178" s="910"/>
      <c r="B1178" s="134" t="s">
        <v>447</v>
      </c>
      <c r="C1178" s="214"/>
      <c r="D1178" s="212"/>
      <c r="E1178" s="213"/>
      <c r="F1178" s="214">
        <v>1</v>
      </c>
      <c r="G1178" s="212" t="s">
        <v>852</v>
      </c>
      <c r="H1178" s="213">
        <v>74</v>
      </c>
      <c r="I1178" s="214"/>
      <c r="J1178" s="212"/>
      <c r="K1178" s="213"/>
    </row>
    <row r="1179" spans="1:11" ht="19.5" customHeight="1">
      <c r="A1179" s="910"/>
      <c r="B1179" s="134" t="s">
        <v>448</v>
      </c>
      <c r="C1179" s="214"/>
      <c r="D1179" s="212"/>
      <c r="E1179" s="213"/>
      <c r="F1179" s="214">
        <v>1</v>
      </c>
      <c r="G1179" s="212" t="s">
        <v>852</v>
      </c>
      <c r="H1179" s="213">
        <v>98</v>
      </c>
      <c r="I1179" s="214"/>
      <c r="J1179" s="212"/>
      <c r="K1179" s="213"/>
    </row>
    <row r="1180" spans="1:11" ht="19.5" customHeight="1">
      <c r="A1180" s="910"/>
      <c r="B1180" s="134" t="s">
        <v>449</v>
      </c>
      <c r="C1180" s="214"/>
      <c r="D1180" s="212"/>
      <c r="E1180" s="213"/>
      <c r="F1180" s="214">
        <v>1</v>
      </c>
      <c r="G1180" s="212" t="s">
        <v>852</v>
      </c>
      <c r="H1180" s="213">
        <v>8</v>
      </c>
      <c r="I1180" s="214"/>
      <c r="J1180" s="212"/>
      <c r="K1180" s="213"/>
    </row>
    <row r="1181" spans="1:11" ht="19.5" customHeight="1">
      <c r="A1181" s="910"/>
      <c r="B1181" s="134" t="s">
        <v>450</v>
      </c>
      <c r="C1181" s="214"/>
      <c r="D1181" s="212"/>
      <c r="E1181" s="213"/>
      <c r="F1181" s="214">
        <v>1</v>
      </c>
      <c r="G1181" s="212" t="s">
        <v>852</v>
      </c>
      <c r="H1181" s="213">
        <v>2</v>
      </c>
      <c r="I1181" s="214"/>
      <c r="J1181" s="212"/>
      <c r="K1181" s="213"/>
    </row>
    <row r="1182" spans="1:11" ht="19.5" customHeight="1">
      <c r="A1182" s="910"/>
      <c r="B1182" s="134" t="s">
        <v>451</v>
      </c>
      <c r="C1182" s="214"/>
      <c r="D1182" s="212"/>
      <c r="E1182" s="213"/>
      <c r="F1182" s="214">
        <v>1</v>
      </c>
      <c r="G1182" s="212" t="s">
        <v>852</v>
      </c>
      <c r="H1182" s="213">
        <v>7</v>
      </c>
      <c r="I1182" s="214"/>
      <c r="J1182" s="212"/>
      <c r="K1182" s="213"/>
    </row>
    <row r="1183" spans="1:11" ht="19.5" customHeight="1">
      <c r="A1183" s="910"/>
      <c r="B1183" s="134" t="s">
        <v>452</v>
      </c>
      <c r="C1183" s="214"/>
      <c r="D1183" s="212"/>
      <c r="E1183" s="213"/>
      <c r="F1183" s="214">
        <v>4</v>
      </c>
      <c r="G1183" s="212" t="s">
        <v>852</v>
      </c>
      <c r="H1183" s="213">
        <v>47</v>
      </c>
      <c r="I1183" s="214"/>
      <c r="J1183" s="212"/>
      <c r="K1183" s="213"/>
    </row>
    <row r="1184" spans="1:11" ht="19.5" customHeight="1">
      <c r="A1184" s="910"/>
      <c r="B1184" s="134" t="s">
        <v>574</v>
      </c>
      <c r="C1184" s="214"/>
      <c r="D1184" s="212"/>
      <c r="E1184" s="213"/>
      <c r="F1184" s="214">
        <v>5</v>
      </c>
      <c r="G1184" s="212" t="s">
        <v>852</v>
      </c>
      <c r="H1184" s="213">
        <v>8</v>
      </c>
      <c r="I1184" s="214"/>
      <c r="J1184" s="212"/>
      <c r="K1184" s="213"/>
    </row>
    <row r="1185" spans="1:11" ht="19.5" customHeight="1">
      <c r="A1185" s="910"/>
      <c r="B1185" s="134" t="s">
        <v>575</v>
      </c>
      <c r="C1185" s="214"/>
      <c r="D1185" s="212"/>
      <c r="E1185" s="213"/>
      <c r="F1185" s="214">
        <v>2</v>
      </c>
      <c r="G1185" s="212" t="s">
        <v>852</v>
      </c>
      <c r="H1185" s="213">
        <v>5</v>
      </c>
      <c r="I1185" s="214"/>
      <c r="J1185" s="212"/>
      <c r="K1185" s="213"/>
    </row>
    <row r="1186" spans="1:11" ht="19.5" customHeight="1">
      <c r="A1186" s="910"/>
      <c r="B1186" s="134" t="s">
        <v>576</v>
      </c>
      <c r="C1186" s="214"/>
      <c r="D1186" s="212"/>
      <c r="E1186" s="213"/>
      <c r="F1186" s="214">
        <v>1</v>
      </c>
      <c r="G1186" s="212" t="s">
        <v>852</v>
      </c>
      <c r="H1186" s="213">
        <v>9</v>
      </c>
      <c r="I1186" s="214"/>
      <c r="J1186" s="212"/>
      <c r="K1186" s="213"/>
    </row>
    <row r="1187" spans="1:11" ht="19.5" customHeight="1">
      <c r="A1187" s="910"/>
      <c r="B1187" s="134" t="s">
        <v>577</v>
      </c>
      <c r="C1187" s="214"/>
      <c r="D1187" s="212"/>
      <c r="E1187" s="213"/>
      <c r="F1187" s="214">
        <v>4</v>
      </c>
      <c r="G1187" s="212" t="s">
        <v>852</v>
      </c>
      <c r="H1187" s="213">
        <v>13</v>
      </c>
      <c r="I1187" s="214"/>
      <c r="J1187" s="212"/>
      <c r="K1187" s="213"/>
    </row>
    <row r="1188" spans="1:11" ht="19.5" customHeight="1">
      <c r="A1188" s="910"/>
      <c r="B1188" s="134" t="s">
        <v>578</v>
      </c>
      <c r="C1188" s="214"/>
      <c r="D1188" s="212"/>
      <c r="E1188" s="213"/>
      <c r="F1188" s="214">
        <v>2</v>
      </c>
      <c r="G1188" s="212" t="s">
        <v>852</v>
      </c>
      <c r="H1188" s="213">
        <v>9</v>
      </c>
      <c r="I1188" s="214"/>
      <c r="J1188" s="212"/>
      <c r="K1188" s="213"/>
    </row>
    <row r="1189" spans="1:11" ht="19.5" customHeight="1">
      <c r="A1189" s="910"/>
      <c r="B1189" s="134" t="s">
        <v>579</v>
      </c>
      <c r="C1189" s="214"/>
      <c r="D1189" s="212"/>
      <c r="E1189" s="213"/>
      <c r="F1189" s="214">
        <v>5</v>
      </c>
      <c r="G1189" s="212" t="s">
        <v>852</v>
      </c>
      <c r="H1189" s="213">
        <v>5</v>
      </c>
      <c r="I1189" s="214"/>
      <c r="J1189" s="212"/>
      <c r="K1189" s="213"/>
    </row>
    <row r="1190" spans="1:11" ht="19.5" customHeight="1">
      <c r="A1190" s="910"/>
      <c r="B1190" s="134" t="s">
        <v>580</v>
      </c>
      <c r="C1190" s="214"/>
      <c r="D1190" s="212"/>
      <c r="E1190" s="213"/>
      <c r="F1190" s="214">
        <v>2</v>
      </c>
      <c r="G1190" s="212" t="s">
        <v>852</v>
      </c>
      <c r="H1190" s="213">
        <v>9</v>
      </c>
      <c r="I1190" s="214"/>
      <c r="J1190" s="212"/>
      <c r="K1190" s="213"/>
    </row>
    <row r="1191" spans="1:11" ht="19.5" customHeight="1">
      <c r="A1191" s="910"/>
      <c r="B1191" s="134" t="s">
        <v>581</v>
      </c>
      <c r="C1191" s="214"/>
      <c r="D1191" s="212"/>
      <c r="E1191" s="213"/>
      <c r="F1191" s="214">
        <v>1</v>
      </c>
      <c r="G1191" s="212" t="s">
        <v>852</v>
      </c>
      <c r="H1191" s="213">
        <v>3</v>
      </c>
      <c r="I1191" s="214"/>
      <c r="J1191" s="212"/>
      <c r="K1191" s="213"/>
    </row>
    <row r="1192" spans="1:11" ht="19.5" customHeight="1">
      <c r="A1192" s="910"/>
      <c r="B1192" s="134" t="s">
        <v>582</v>
      </c>
      <c r="C1192" s="214"/>
      <c r="D1192" s="212"/>
      <c r="E1192" s="213"/>
      <c r="F1192" s="214">
        <v>1</v>
      </c>
      <c r="G1192" s="212" t="s">
        <v>852</v>
      </c>
      <c r="H1192" s="213">
        <v>3</v>
      </c>
      <c r="I1192" s="214"/>
      <c r="J1192" s="212"/>
      <c r="K1192" s="213"/>
    </row>
    <row r="1193" spans="1:11" ht="19.5" customHeight="1">
      <c r="A1193" s="910"/>
      <c r="B1193" s="134" t="s">
        <v>583</v>
      </c>
      <c r="C1193" s="214"/>
      <c r="D1193" s="212"/>
      <c r="E1193" s="213"/>
      <c r="F1193" s="214">
        <v>5</v>
      </c>
      <c r="G1193" s="212" t="s">
        <v>852</v>
      </c>
      <c r="H1193" s="213">
        <v>3</v>
      </c>
      <c r="I1193" s="214"/>
      <c r="J1193" s="212"/>
      <c r="K1193" s="213"/>
    </row>
    <row r="1194" spans="1:11" ht="19.5" customHeight="1">
      <c r="A1194" s="910"/>
      <c r="B1194" s="134" t="s">
        <v>275</v>
      </c>
      <c r="C1194" s="214"/>
      <c r="D1194" s="212"/>
      <c r="E1194" s="213"/>
      <c r="F1194" s="214">
        <v>1</v>
      </c>
      <c r="G1194" s="212" t="s">
        <v>852</v>
      </c>
      <c r="H1194" s="213">
        <v>28</v>
      </c>
      <c r="I1194" s="214"/>
      <c r="J1194" s="212"/>
      <c r="K1194" s="213"/>
    </row>
    <row r="1195" spans="1:11" ht="19.5" customHeight="1">
      <c r="A1195" s="910"/>
      <c r="B1195" s="134" t="s">
        <v>584</v>
      </c>
      <c r="C1195" s="214"/>
      <c r="D1195" s="212"/>
      <c r="E1195" s="213"/>
      <c r="F1195" s="214">
        <v>1</v>
      </c>
      <c r="G1195" s="212" t="s">
        <v>852</v>
      </c>
      <c r="H1195" s="213">
        <v>2171</v>
      </c>
      <c r="I1195" s="214"/>
      <c r="J1195" s="212"/>
      <c r="K1195" s="213"/>
    </row>
    <row r="1196" spans="1:11" ht="19.5" customHeight="1">
      <c r="A1196" s="910"/>
      <c r="B1196" s="134" t="s">
        <v>585</v>
      </c>
      <c r="C1196" s="214"/>
      <c r="D1196" s="212"/>
      <c r="E1196" s="213"/>
      <c r="F1196" s="214">
        <v>1</v>
      </c>
      <c r="G1196" s="212" t="s">
        <v>852</v>
      </c>
      <c r="H1196" s="213">
        <v>1899</v>
      </c>
      <c r="I1196" s="214"/>
      <c r="J1196" s="212"/>
      <c r="K1196" s="213"/>
    </row>
    <row r="1197" spans="1:11" ht="19.5" customHeight="1">
      <c r="A1197" s="910"/>
      <c r="B1197" s="134" t="s">
        <v>586</v>
      </c>
      <c r="C1197" s="214"/>
      <c r="D1197" s="212"/>
      <c r="E1197" s="213"/>
      <c r="F1197" s="214">
        <v>1</v>
      </c>
      <c r="G1197" s="212" t="s">
        <v>852</v>
      </c>
      <c r="H1197" s="213">
        <v>204</v>
      </c>
      <c r="I1197" s="214"/>
      <c r="J1197" s="212"/>
      <c r="K1197" s="213"/>
    </row>
    <row r="1198" spans="1:11" ht="19.5" customHeight="1">
      <c r="A1198" s="910"/>
      <c r="B1198" s="134" t="s">
        <v>587</v>
      </c>
      <c r="C1198" s="214"/>
      <c r="D1198" s="212"/>
      <c r="E1198" s="213"/>
      <c r="F1198" s="214">
        <v>1</v>
      </c>
      <c r="G1198" s="212" t="s">
        <v>852</v>
      </c>
      <c r="H1198" s="213">
        <v>1086</v>
      </c>
      <c r="I1198" s="214"/>
      <c r="J1198" s="212"/>
      <c r="K1198" s="213"/>
    </row>
    <row r="1199" spans="1:11" ht="19.5" customHeight="1">
      <c r="A1199" s="910"/>
      <c r="B1199" s="134" t="s">
        <v>588</v>
      </c>
      <c r="C1199" s="214"/>
      <c r="D1199" s="212"/>
      <c r="E1199" s="213"/>
      <c r="F1199" s="214">
        <v>1</v>
      </c>
      <c r="G1199" s="212" t="s">
        <v>852</v>
      </c>
      <c r="H1199" s="213">
        <v>136</v>
      </c>
      <c r="I1199" s="214"/>
      <c r="J1199" s="212"/>
      <c r="K1199" s="213"/>
    </row>
    <row r="1200" spans="1:11" ht="19.5" customHeight="1">
      <c r="A1200" s="910"/>
      <c r="B1200" s="134" t="s">
        <v>589</v>
      </c>
      <c r="C1200" s="214"/>
      <c r="D1200" s="212"/>
      <c r="E1200" s="213"/>
      <c r="F1200" s="214">
        <v>1</v>
      </c>
      <c r="G1200" s="212" t="s">
        <v>852</v>
      </c>
      <c r="H1200" s="213">
        <v>245</v>
      </c>
      <c r="I1200" s="214"/>
      <c r="J1200" s="212"/>
      <c r="K1200" s="213"/>
    </row>
    <row r="1201" spans="1:11" ht="19.5" customHeight="1">
      <c r="A1201" s="910"/>
      <c r="B1201" s="134" t="s">
        <v>590</v>
      </c>
      <c r="C1201" s="214"/>
      <c r="D1201" s="212"/>
      <c r="E1201" s="213"/>
      <c r="F1201" s="214">
        <v>1</v>
      </c>
      <c r="G1201" s="212" t="s">
        <v>852</v>
      </c>
      <c r="H1201" s="213">
        <v>815</v>
      </c>
      <c r="I1201" s="214"/>
      <c r="J1201" s="212"/>
      <c r="K1201" s="213"/>
    </row>
    <row r="1202" spans="1:11" ht="19.5" customHeight="1">
      <c r="A1202" s="910"/>
      <c r="B1202" s="134" t="s">
        <v>591</v>
      </c>
      <c r="C1202" s="214"/>
      <c r="D1202" s="212"/>
      <c r="E1202" s="213"/>
      <c r="F1202" s="214">
        <v>1</v>
      </c>
      <c r="G1202" s="212" t="s">
        <v>852</v>
      </c>
      <c r="H1202" s="213">
        <v>869</v>
      </c>
      <c r="I1202" s="214"/>
      <c r="J1202" s="212"/>
      <c r="K1202" s="213"/>
    </row>
    <row r="1203" spans="1:11" ht="19.5" customHeight="1">
      <c r="A1203" s="910"/>
      <c r="B1203" s="134" t="s">
        <v>592</v>
      </c>
      <c r="C1203" s="214"/>
      <c r="D1203" s="212"/>
      <c r="E1203" s="213"/>
      <c r="F1203" s="214">
        <v>1</v>
      </c>
      <c r="G1203" s="212" t="s">
        <v>852</v>
      </c>
      <c r="H1203" s="213">
        <v>109</v>
      </c>
      <c r="I1203" s="214"/>
      <c r="J1203" s="212"/>
      <c r="K1203" s="213"/>
    </row>
    <row r="1204" spans="1:11" ht="19.5" customHeight="1">
      <c r="A1204" s="910"/>
      <c r="B1204" s="134" t="s">
        <v>593</v>
      </c>
      <c r="C1204" s="214"/>
      <c r="D1204" s="212"/>
      <c r="E1204" s="213"/>
      <c r="F1204" s="214">
        <v>1</v>
      </c>
      <c r="G1204" s="212" t="s">
        <v>852</v>
      </c>
      <c r="H1204" s="213">
        <v>217</v>
      </c>
      <c r="I1204" s="214"/>
      <c r="J1204" s="212"/>
      <c r="K1204" s="213"/>
    </row>
    <row r="1205" spans="1:11" ht="19.5" customHeight="1">
      <c r="A1205" s="910"/>
      <c r="B1205" s="134" t="s">
        <v>594</v>
      </c>
      <c r="C1205" s="214"/>
      <c r="D1205" s="212"/>
      <c r="E1205" s="213"/>
      <c r="F1205" s="214">
        <v>1</v>
      </c>
      <c r="G1205" s="212" t="s">
        <v>852</v>
      </c>
      <c r="H1205" s="213">
        <v>271</v>
      </c>
      <c r="I1205" s="214"/>
      <c r="J1205" s="212"/>
      <c r="K1205" s="213"/>
    </row>
    <row r="1206" spans="1:11" ht="19.5" customHeight="1">
      <c r="A1206" s="910"/>
      <c r="B1206" s="134" t="s">
        <v>730</v>
      </c>
      <c r="C1206" s="214"/>
      <c r="D1206" s="212"/>
      <c r="E1206" s="213"/>
      <c r="F1206" s="214">
        <v>1</v>
      </c>
      <c r="G1206" s="212" t="s">
        <v>852</v>
      </c>
      <c r="H1206" s="213">
        <v>81</v>
      </c>
      <c r="I1206" s="214"/>
      <c r="J1206" s="212"/>
      <c r="K1206" s="213"/>
    </row>
    <row r="1207" spans="1:11" ht="19.5" customHeight="1">
      <c r="A1207" s="910"/>
      <c r="B1207" s="134" t="s">
        <v>731</v>
      </c>
      <c r="C1207" s="214"/>
      <c r="D1207" s="212"/>
      <c r="E1207" s="213"/>
      <c r="F1207" s="214">
        <v>1</v>
      </c>
      <c r="G1207" s="212" t="s">
        <v>852</v>
      </c>
      <c r="H1207" s="213">
        <v>570</v>
      </c>
      <c r="I1207" s="214"/>
      <c r="J1207" s="212"/>
      <c r="K1207" s="213"/>
    </row>
    <row r="1208" spans="1:11" ht="19.5" customHeight="1">
      <c r="A1208" s="910"/>
      <c r="B1208" s="134" t="s">
        <v>732</v>
      </c>
      <c r="C1208" s="214"/>
      <c r="D1208" s="212"/>
      <c r="E1208" s="213"/>
      <c r="F1208" s="214">
        <v>1</v>
      </c>
      <c r="G1208" s="212" t="s">
        <v>852</v>
      </c>
      <c r="H1208" s="213">
        <v>217</v>
      </c>
      <c r="I1208" s="214"/>
      <c r="J1208" s="212"/>
      <c r="K1208" s="213"/>
    </row>
    <row r="1209" spans="1:11" ht="19.5" customHeight="1">
      <c r="A1209" s="910"/>
      <c r="B1209" s="134" t="s">
        <v>733</v>
      </c>
      <c r="C1209" s="214"/>
      <c r="D1209" s="212"/>
      <c r="E1209" s="213"/>
      <c r="F1209" s="214">
        <v>2</v>
      </c>
      <c r="G1209" s="212" t="s">
        <v>852</v>
      </c>
      <c r="H1209" s="213">
        <v>6</v>
      </c>
      <c r="I1209" s="214"/>
      <c r="J1209" s="212"/>
      <c r="K1209" s="213"/>
    </row>
    <row r="1210" spans="1:11" ht="28.5" customHeight="1">
      <c r="A1210" s="910"/>
      <c r="B1210" s="134" t="s">
        <v>817</v>
      </c>
      <c r="C1210" s="214"/>
      <c r="D1210" s="212"/>
      <c r="E1210" s="213"/>
      <c r="F1210" s="214">
        <v>1</v>
      </c>
      <c r="G1210" s="212" t="s">
        <v>852</v>
      </c>
      <c r="H1210" s="213">
        <v>272</v>
      </c>
      <c r="I1210" s="214"/>
      <c r="J1210" s="212"/>
      <c r="K1210" s="213"/>
    </row>
    <row r="1211" spans="1:11" ht="19.5" customHeight="1">
      <c r="A1211" s="910"/>
      <c r="B1211" s="134" t="s">
        <v>818</v>
      </c>
      <c r="C1211" s="214"/>
      <c r="D1211" s="212"/>
      <c r="E1211" s="213"/>
      <c r="F1211" s="214">
        <v>2</v>
      </c>
      <c r="G1211" s="212" t="s">
        <v>852</v>
      </c>
      <c r="H1211" s="213">
        <v>44</v>
      </c>
      <c r="I1211" s="214"/>
      <c r="J1211" s="212"/>
      <c r="K1211" s="213"/>
    </row>
    <row r="1212" spans="1:11" ht="19.5" customHeight="1">
      <c r="A1212" s="910"/>
      <c r="B1212" s="134" t="s">
        <v>819</v>
      </c>
      <c r="C1212" s="214"/>
      <c r="D1212" s="212"/>
      <c r="E1212" s="213"/>
      <c r="F1212" s="214">
        <v>4</v>
      </c>
      <c r="G1212" s="212" t="s">
        <v>852</v>
      </c>
      <c r="H1212" s="213">
        <v>102</v>
      </c>
      <c r="I1212" s="214"/>
      <c r="J1212" s="212"/>
      <c r="K1212" s="213"/>
    </row>
    <row r="1213" spans="1:11" ht="19.5" customHeight="1">
      <c r="A1213" s="910"/>
      <c r="B1213" s="134" t="s">
        <v>820</v>
      </c>
      <c r="C1213" s="214"/>
      <c r="D1213" s="212"/>
      <c r="E1213" s="213"/>
      <c r="F1213" s="214">
        <v>2</v>
      </c>
      <c r="G1213" s="212" t="s">
        <v>852</v>
      </c>
      <c r="H1213" s="213">
        <v>16</v>
      </c>
      <c r="I1213" s="214"/>
      <c r="J1213" s="212"/>
      <c r="K1213" s="213"/>
    </row>
    <row r="1214" spans="1:11" ht="19.5" customHeight="1">
      <c r="A1214" s="910"/>
      <c r="B1214" s="134" t="s">
        <v>821</v>
      </c>
      <c r="C1214" s="214"/>
      <c r="D1214" s="212"/>
      <c r="E1214" s="213"/>
      <c r="F1214" s="214">
        <v>1</v>
      </c>
      <c r="G1214" s="212" t="s">
        <v>852</v>
      </c>
      <c r="H1214" s="213">
        <v>41</v>
      </c>
      <c r="I1214" s="214"/>
      <c r="J1214" s="212"/>
      <c r="K1214" s="213"/>
    </row>
    <row r="1215" spans="1:11" ht="19.5" customHeight="1">
      <c r="A1215" s="910"/>
      <c r="B1215" s="134" t="s">
        <v>822</v>
      </c>
      <c r="C1215" s="214"/>
      <c r="D1215" s="212"/>
      <c r="E1215" s="213"/>
      <c r="F1215" s="214">
        <v>1</v>
      </c>
      <c r="G1215" s="212" t="s">
        <v>852</v>
      </c>
      <c r="H1215" s="213">
        <v>272</v>
      </c>
      <c r="I1215" s="214"/>
      <c r="J1215" s="212"/>
      <c r="K1215" s="213"/>
    </row>
    <row r="1216" spans="1:11" ht="19.5" customHeight="1">
      <c r="A1216" s="910"/>
      <c r="B1216" s="134" t="s">
        <v>823</v>
      </c>
      <c r="C1216" s="214"/>
      <c r="D1216" s="212"/>
      <c r="E1216" s="213"/>
      <c r="F1216" s="214">
        <v>1</v>
      </c>
      <c r="G1216" s="212" t="s">
        <v>852</v>
      </c>
      <c r="H1216" s="213">
        <v>190</v>
      </c>
      <c r="I1216" s="214"/>
      <c r="J1216" s="212"/>
      <c r="K1216" s="213"/>
    </row>
    <row r="1217" spans="1:11" ht="19.5" customHeight="1">
      <c r="A1217" s="910"/>
      <c r="B1217" s="134" t="s">
        <v>824</v>
      </c>
      <c r="C1217" s="214"/>
      <c r="D1217" s="212"/>
      <c r="E1217" s="213"/>
      <c r="F1217" s="214">
        <v>1</v>
      </c>
      <c r="G1217" s="212" t="s">
        <v>852</v>
      </c>
      <c r="H1217" s="213">
        <v>68</v>
      </c>
      <c r="I1217" s="214"/>
      <c r="J1217" s="212"/>
      <c r="K1217" s="213"/>
    </row>
    <row r="1218" spans="1:11" ht="19.5" customHeight="1">
      <c r="A1218" s="910"/>
      <c r="B1218" s="134" t="s">
        <v>825</v>
      </c>
      <c r="C1218" s="214"/>
      <c r="D1218" s="212"/>
      <c r="E1218" s="213"/>
      <c r="F1218" s="214">
        <v>2</v>
      </c>
      <c r="G1218" s="212" t="s">
        <v>852</v>
      </c>
      <c r="H1218" s="213">
        <v>5</v>
      </c>
      <c r="I1218" s="214"/>
      <c r="J1218" s="212"/>
      <c r="K1218" s="213"/>
    </row>
    <row r="1219" spans="1:11" ht="19.5" customHeight="1">
      <c r="A1219" s="910"/>
      <c r="B1219" s="134" t="s">
        <v>826</v>
      </c>
      <c r="C1219" s="214"/>
      <c r="D1219" s="212"/>
      <c r="E1219" s="213"/>
      <c r="F1219" s="214">
        <v>4</v>
      </c>
      <c r="G1219" s="212" t="s">
        <v>852</v>
      </c>
      <c r="H1219" s="213">
        <v>14</v>
      </c>
      <c r="I1219" s="214"/>
      <c r="J1219" s="212"/>
      <c r="K1219" s="213"/>
    </row>
    <row r="1220" spans="1:11" ht="19.5" customHeight="1">
      <c r="A1220" s="910"/>
      <c r="B1220" s="134" t="s">
        <v>827</v>
      </c>
      <c r="C1220" s="214"/>
      <c r="D1220" s="212"/>
      <c r="E1220" s="213"/>
      <c r="F1220" s="214">
        <v>4</v>
      </c>
      <c r="G1220" s="212" t="s">
        <v>852</v>
      </c>
      <c r="H1220" s="213">
        <v>17</v>
      </c>
      <c r="I1220" s="214"/>
      <c r="J1220" s="212"/>
      <c r="K1220" s="213"/>
    </row>
    <row r="1221" spans="1:11" ht="19.5" customHeight="1">
      <c r="A1221" s="910"/>
      <c r="B1221" s="134" t="s">
        <v>828</v>
      </c>
      <c r="C1221" s="214"/>
      <c r="D1221" s="212"/>
      <c r="E1221" s="213"/>
      <c r="F1221" s="214">
        <v>2</v>
      </c>
      <c r="G1221" s="212" t="s">
        <v>852</v>
      </c>
      <c r="H1221" s="213">
        <v>3</v>
      </c>
      <c r="I1221" s="214"/>
      <c r="J1221" s="212"/>
      <c r="K1221" s="213"/>
    </row>
    <row r="1222" spans="1:11" ht="19.5" customHeight="1">
      <c r="A1222" s="910"/>
      <c r="B1222" s="134" t="s">
        <v>829</v>
      </c>
      <c r="C1222" s="214"/>
      <c r="D1222" s="212"/>
      <c r="E1222" s="213"/>
      <c r="F1222" s="214">
        <v>2</v>
      </c>
      <c r="G1222" s="212" t="s">
        <v>852</v>
      </c>
      <c r="H1222" s="213">
        <v>6</v>
      </c>
      <c r="I1222" s="214"/>
      <c r="J1222" s="212"/>
      <c r="K1222" s="213"/>
    </row>
    <row r="1223" spans="1:11" ht="19.5" customHeight="1">
      <c r="A1223" s="910"/>
      <c r="B1223" s="134" t="s">
        <v>830</v>
      </c>
      <c r="C1223" s="214"/>
      <c r="D1223" s="212"/>
      <c r="E1223" s="213"/>
      <c r="F1223" s="214">
        <v>1</v>
      </c>
      <c r="G1223" s="212" t="s">
        <v>852</v>
      </c>
      <c r="H1223" s="213">
        <v>49</v>
      </c>
      <c r="I1223" s="214"/>
      <c r="J1223" s="212"/>
      <c r="K1223" s="213"/>
    </row>
    <row r="1224" spans="1:11" ht="19.5" customHeight="1">
      <c r="A1224" s="910"/>
      <c r="B1224" s="134" t="s">
        <v>831</v>
      </c>
      <c r="C1224" s="214"/>
      <c r="D1224" s="212"/>
      <c r="E1224" s="213"/>
      <c r="F1224" s="214">
        <v>10</v>
      </c>
      <c r="G1224" s="212" t="s">
        <v>852</v>
      </c>
      <c r="H1224" s="213">
        <v>27</v>
      </c>
      <c r="I1224" s="214"/>
      <c r="J1224" s="212"/>
      <c r="K1224" s="213"/>
    </row>
    <row r="1225" spans="1:11" ht="19.5" customHeight="1">
      <c r="A1225" s="910"/>
      <c r="B1225" s="134" t="s">
        <v>832</v>
      </c>
      <c r="C1225" s="214"/>
      <c r="D1225" s="212"/>
      <c r="E1225" s="213"/>
      <c r="F1225" s="214">
        <v>3</v>
      </c>
      <c r="G1225" s="212" t="s">
        <v>852</v>
      </c>
      <c r="H1225" s="213">
        <v>7</v>
      </c>
      <c r="I1225" s="214"/>
      <c r="J1225" s="212"/>
      <c r="K1225" s="213"/>
    </row>
    <row r="1226" spans="1:11" ht="19.5" customHeight="1">
      <c r="A1226" s="910"/>
      <c r="B1226" s="134" t="s">
        <v>833</v>
      </c>
      <c r="C1226" s="214"/>
      <c r="D1226" s="212"/>
      <c r="E1226" s="213"/>
      <c r="F1226" s="214">
        <v>10</v>
      </c>
      <c r="G1226" s="212" t="s">
        <v>852</v>
      </c>
      <c r="H1226" s="213">
        <v>7</v>
      </c>
      <c r="I1226" s="214"/>
      <c r="J1226" s="212"/>
      <c r="K1226" s="213"/>
    </row>
    <row r="1227" spans="1:11" ht="19.5" customHeight="1">
      <c r="A1227" s="910"/>
      <c r="B1227" s="134" t="s">
        <v>834</v>
      </c>
      <c r="C1227" s="214"/>
      <c r="D1227" s="212"/>
      <c r="E1227" s="213"/>
      <c r="F1227" s="214">
        <v>5</v>
      </c>
      <c r="G1227" s="212" t="s">
        <v>852</v>
      </c>
      <c r="H1227" s="213">
        <v>7</v>
      </c>
      <c r="I1227" s="214"/>
      <c r="J1227" s="212"/>
      <c r="K1227" s="213"/>
    </row>
    <row r="1228" spans="1:11" ht="19.5" customHeight="1">
      <c r="A1228" s="910"/>
      <c r="B1228" s="134" t="s">
        <v>835</v>
      </c>
      <c r="C1228" s="214"/>
      <c r="D1228" s="212"/>
      <c r="E1228" s="213"/>
      <c r="F1228" s="214">
        <v>1</v>
      </c>
      <c r="G1228" s="212" t="s">
        <v>852</v>
      </c>
      <c r="H1228" s="213">
        <v>38</v>
      </c>
      <c r="I1228" s="214"/>
      <c r="J1228" s="212"/>
      <c r="K1228" s="213"/>
    </row>
    <row r="1229" spans="1:11" ht="19.5" customHeight="1">
      <c r="A1229" s="910"/>
      <c r="B1229" s="134" t="s">
        <v>836</v>
      </c>
      <c r="C1229" s="214"/>
      <c r="D1229" s="212"/>
      <c r="E1229" s="213"/>
      <c r="F1229" s="214">
        <v>3</v>
      </c>
      <c r="G1229" s="212" t="s">
        <v>852</v>
      </c>
      <c r="H1229" s="213">
        <v>17</v>
      </c>
      <c r="I1229" s="214"/>
      <c r="J1229" s="212"/>
      <c r="K1229" s="213"/>
    </row>
    <row r="1230" spans="1:11" s="156" customFormat="1" ht="19.5" customHeight="1">
      <c r="A1230" s="910"/>
      <c r="B1230" s="134" t="s">
        <v>837</v>
      </c>
      <c r="C1230" s="214"/>
      <c r="D1230" s="212"/>
      <c r="E1230" s="213"/>
      <c r="F1230" s="214">
        <v>2</v>
      </c>
      <c r="G1230" s="212" t="s">
        <v>852</v>
      </c>
      <c r="H1230" s="213">
        <v>8</v>
      </c>
      <c r="I1230" s="214"/>
      <c r="J1230" s="212"/>
      <c r="K1230" s="213"/>
    </row>
    <row r="1231" spans="1:11" ht="19.5" customHeight="1">
      <c r="A1231" s="910"/>
      <c r="B1231" s="134" t="s">
        <v>838</v>
      </c>
      <c r="C1231" s="214"/>
      <c r="D1231" s="212"/>
      <c r="E1231" s="213"/>
      <c r="F1231" s="214">
        <v>2</v>
      </c>
      <c r="G1231" s="212" t="s">
        <v>852</v>
      </c>
      <c r="H1231" s="213">
        <v>2</v>
      </c>
      <c r="I1231" s="214"/>
      <c r="J1231" s="212"/>
      <c r="K1231" s="213"/>
    </row>
    <row r="1232" spans="1:11" ht="19.5" customHeight="1">
      <c r="A1232" s="910"/>
      <c r="B1232" s="134" t="s">
        <v>839</v>
      </c>
      <c r="C1232" s="214"/>
      <c r="D1232" s="212"/>
      <c r="E1232" s="213"/>
      <c r="F1232" s="214">
        <v>1</v>
      </c>
      <c r="G1232" s="212" t="s">
        <v>852</v>
      </c>
      <c r="H1232" s="213">
        <v>76</v>
      </c>
      <c r="I1232" s="214"/>
      <c r="J1232" s="212"/>
      <c r="K1232" s="213"/>
    </row>
    <row r="1233" spans="1:11" ht="19.5" customHeight="1">
      <c r="A1233" s="910"/>
      <c r="B1233" s="134" t="s">
        <v>840</v>
      </c>
      <c r="C1233" s="214"/>
      <c r="D1233" s="212"/>
      <c r="E1233" s="213"/>
      <c r="F1233" s="214">
        <v>1</v>
      </c>
      <c r="G1233" s="212" t="s">
        <v>852</v>
      </c>
      <c r="H1233" s="213">
        <v>41</v>
      </c>
      <c r="I1233" s="214"/>
      <c r="J1233" s="212"/>
      <c r="K1233" s="213"/>
    </row>
    <row r="1234" spans="1:11" ht="19.5" customHeight="1">
      <c r="A1234" s="910"/>
      <c r="B1234" s="134" t="s">
        <v>841</v>
      </c>
      <c r="C1234" s="214"/>
      <c r="D1234" s="212"/>
      <c r="E1234" s="213"/>
      <c r="F1234" s="214">
        <v>1</v>
      </c>
      <c r="G1234" s="212" t="s">
        <v>852</v>
      </c>
      <c r="H1234" s="213">
        <v>184</v>
      </c>
      <c r="I1234" s="214"/>
      <c r="J1234" s="212"/>
      <c r="K1234" s="213"/>
    </row>
    <row r="1235" spans="1:11" ht="19.5" customHeight="1">
      <c r="A1235" s="910"/>
      <c r="B1235" s="134" t="s">
        <v>842</v>
      </c>
      <c r="C1235" s="214"/>
      <c r="D1235" s="212"/>
      <c r="E1235" s="213"/>
      <c r="F1235" s="214">
        <v>2</v>
      </c>
      <c r="G1235" s="212" t="s">
        <v>852</v>
      </c>
      <c r="H1235" s="213">
        <v>134</v>
      </c>
      <c r="I1235" s="214"/>
      <c r="J1235" s="212"/>
      <c r="K1235" s="213"/>
    </row>
    <row r="1236" spans="1:11" ht="19.5" customHeight="1">
      <c r="A1236" s="910"/>
      <c r="B1236" s="134" t="s">
        <v>843</v>
      </c>
      <c r="C1236" s="214"/>
      <c r="D1236" s="212"/>
      <c r="E1236" s="213"/>
      <c r="F1236" s="214">
        <v>1</v>
      </c>
      <c r="G1236" s="212" t="s">
        <v>852</v>
      </c>
      <c r="H1236" s="213">
        <v>543</v>
      </c>
      <c r="I1236" s="214"/>
      <c r="J1236" s="212"/>
      <c r="K1236" s="213"/>
    </row>
    <row r="1237" spans="1:11" ht="19.5" customHeight="1">
      <c r="A1237" s="910"/>
      <c r="B1237" s="134" t="s">
        <v>844</v>
      </c>
      <c r="C1237" s="214"/>
      <c r="D1237" s="212"/>
      <c r="E1237" s="213"/>
      <c r="F1237" s="214">
        <v>1</v>
      </c>
      <c r="G1237" s="212" t="s">
        <v>852</v>
      </c>
      <c r="H1237" s="213">
        <v>106</v>
      </c>
      <c r="I1237" s="214"/>
      <c r="J1237" s="212"/>
      <c r="K1237" s="213"/>
    </row>
    <row r="1238" spans="1:11" ht="28.5" customHeight="1">
      <c r="A1238" s="910"/>
      <c r="B1238" s="134" t="s">
        <v>845</v>
      </c>
      <c r="C1238" s="214"/>
      <c r="D1238" s="212"/>
      <c r="E1238" s="213"/>
      <c r="F1238" s="214">
        <v>1</v>
      </c>
      <c r="G1238" s="212" t="s">
        <v>852</v>
      </c>
      <c r="H1238" s="213">
        <v>399</v>
      </c>
      <c r="I1238" s="214"/>
      <c r="J1238" s="212"/>
      <c r="K1238" s="213"/>
    </row>
    <row r="1239" spans="1:11" ht="19.5" customHeight="1">
      <c r="A1239" s="910"/>
      <c r="B1239" s="134" t="s">
        <v>846</v>
      </c>
      <c r="C1239" s="214"/>
      <c r="D1239" s="212"/>
      <c r="E1239" s="213"/>
      <c r="F1239" s="214">
        <v>1</v>
      </c>
      <c r="G1239" s="212" t="s">
        <v>852</v>
      </c>
      <c r="H1239" s="213">
        <v>41</v>
      </c>
      <c r="I1239" s="214"/>
      <c r="J1239" s="212"/>
      <c r="K1239" s="213"/>
    </row>
    <row r="1240" spans="1:11" ht="19.5" customHeight="1">
      <c r="A1240" s="910"/>
      <c r="B1240" s="134" t="s">
        <v>847</v>
      </c>
      <c r="C1240" s="214"/>
      <c r="D1240" s="212"/>
      <c r="E1240" s="213"/>
      <c r="F1240" s="214">
        <v>1</v>
      </c>
      <c r="G1240" s="212" t="s">
        <v>852</v>
      </c>
      <c r="H1240" s="213">
        <v>13</v>
      </c>
      <c r="I1240" s="214"/>
      <c r="J1240" s="212"/>
      <c r="K1240" s="213"/>
    </row>
    <row r="1241" spans="1:11" ht="19.5" customHeight="1">
      <c r="A1241" s="910"/>
      <c r="B1241" s="134" t="s">
        <v>848</v>
      </c>
      <c r="C1241" s="214"/>
      <c r="D1241" s="212"/>
      <c r="E1241" s="213"/>
      <c r="F1241" s="214">
        <v>1</v>
      </c>
      <c r="G1241" s="212" t="s">
        <v>852</v>
      </c>
      <c r="H1241" s="213">
        <v>134</v>
      </c>
      <c r="I1241" s="214"/>
      <c r="J1241" s="212"/>
      <c r="K1241" s="213"/>
    </row>
    <row r="1242" spans="1:11" ht="19.5" customHeight="1">
      <c r="A1242" s="910"/>
      <c r="B1242" s="134" t="s">
        <v>248</v>
      </c>
      <c r="C1242" s="214"/>
      <c r="D1242" s="212"/>
      <c r="E1242" s="213"/>
      <c r="F1242" s="214">
        <v>4</v>
      </c>
      <c r="G1242" s="212" t="s">
        <v>852</v>
      </c>
      <c r="H1242" s="213">
        <v>49</v>
      </c>
      <c r="I1242" s="214"/>
      <c r="J1242" s="212"/>
      <c r="K1242" s="213"/>
    </row>
    <row r="1243" spans="1:11" ht="19.5" customHeight="1">
      <c r="A1243" s="910"/>
      <c r="B1243" s="134" t="s">
        <v>249</v>
      </c>
      <c r="C1243" s="214"/>
      <c r="D1243" s="212"/>
      <c r="E1243" s="213"/>
      <c r="F1243" s="214">
        <v>2</v>
      </c>
      <c r="G1243" s="212" t="s">
        <v>852</v>
      </c>
      <c r="H1243" s="213">
        <v>103</v>
      </c>
      <c r="I1243" s="214"/>
      <c r="J1243" s="212"/>
      <c r="K1243" s="213"/>
    </row>
    <row r="1244" spans="1:11" ht="19.5" customHeight="1">
      <c r="A1244" s="910"/>
      <c r="B1244" s="134" t="s">
        <v>250</v>
      </c>
      <c r="C1244" s="214"/>
      <c r="D1244" s="212"/>
      <c r="E1244" s="213"/>
      <c r="F1244" s="214">
        <v>10</v>
      </c>
      <c r="G1244" s="212" t="s">
        <v>852</v>
      </c>
      <c r="H1244" s="213">
        <v>106</v>
      </c>
      <c r="I1244" s="214"/>
      <c r="J1244" s="212"/>
      <c r="K1244" s="213"/>
    </row>
    <row r="1245" spans="1:11" ht="19.5" customHeight="1">
      <c r="A1245" s="910"/>
      <c r="B1245" s="134" t="s">
        <v>251</v>
      </c>
      <c r="C1245" s="214"/>
      <c r="D1245" s="212"/>
      <c r="E1245" s="213"/>
      <c r="F1245" s="214">
        <v>2</v>
      </c>
      <c r="G1245" s="212" t="s">
        <v>852</v>
      </c>
      <c r="H1245" s="213">
        <v>11</v>
      </c>
      <c r="I1245" s="214"/>
      <c r="J1245" s="212"/>
      <c r="K1245" s="213"/>
    </row>
    <row r="1246" spans="1:11" ht="19.5" customHeight="1">
      <c r="A1246" s="910"/>
      <c r="B1246" s="134" t="s">
        <v>252</v>
      </c>
      <c r="C1246" s="214"/>
      <c r="D1246" s="212"/>
      <c r="E1246" s="213"/>
      <c r="F1246" s="214">
        <v>1</v>
      </c>
      <c r="G1246" s="212" t="s">
        <v>852</v>
      </c>
      <c r="H1246" s="213">
        <v>6</v>
      </c>
      <c r="I1246" s="214"/>
      <c r="J1246" s="212"/>
      <c r="K1246" s="213"/>
    </row>
    <row r="1247" spans="1:11" ht="19.5" customHeight="1">
      <c r="A1247" s="910"/>
      <c r="B1247" s="134" t="s">
        <v>253</v>
      </c>
      <c r="C1247" s="214"/>
      <c r="D1247" s="212"/>
      <c r="E1247" s="213"/>
      <c r="F1247" s="214">
        <v>1</v>
      </c>
      <c r="G1247" s="212" t="s">
        <v>852</v>
      </c>
      <c r="H1247" s="213">
        <v>38</v>
      </c>
      <c r="I1247" s="214"/>
      <c r="J1247" s="212"/>
      <c r="K1247" s="213"/>
    </row>
    <row r="1248" spans="1:11" ht="19.5" customHeight="1">
      <c r="A1248" s="910"/>
      <c r="B1248" s="134" t="s">
        <v>254</v>
      </c>
      <c r="C1248" s="214"/>
      <c r="D1248" s="212"/>
      <c r="E1248" s="213"/>
      <c r="F1248" s="214">
        <v>1</v>
      </c>
      <c r="G1248" s="212" t="s">
        <v>852</v>
      </c>
      <c r="H1248" s="213">
        <v>23</v>
      </c>
      <c r="I1248" s="214"/>
      <c r="J1248" s="212"/>
      <c r="K1248" s="213"/>
    </row>
    <row r="1249" spans="1:11" ht="19.5" customHeight="1">
      <c r="A1249" s="910"/>
      <c r="B1249" s="134" t="s">
        <v>255</v>
      </c>
      <c r="C1249" s="214"/>
      <c r="D1249" s="212"/>
      <c r="E1249" s="213"/>
      <c r="F1249" s="214">
        <v>1</v>
      </c>
      <c r="G1249" s="212" t="s">
        <v>852</v>
      </c>
      <c r="H1249" s="213">
        <v>16</v>
      </c>
      <c r="I1249" s="214"/>
      <c r="J1249" s="212"/>
      <c r="K1249" s="213"/>
    </row>
    <row r="1250" spans="1:11" ht="19.5" customHeight="1">
      <c r="A1250" s="910"/>
      <c r="B1250" s="134" t="s">
        <v>256</v>
      </c>
      <c r="C1250" s="214"/>
      <c r="D1250" s="212"/>
      <c r="E1250" s="213"/>
      <c r="F1250" s="214">
        <v>20</v>
      </c>
      <c r="G1250" s="212" t="s">
        <v>852</v>
      </c>
      <c r="H1250" s="213">
        <v>18</v>
      </c>
      <c r="I1250" s="214"/>
      <c r="J1250" s="212"/>
      <c r="K1250" s="213"/>
    </row>
    <row r="1251" spans="1:11" ht="19.5" customHeight="1">
      <c r="A1251" s="910"/>
      <c r="B1251" s="134" t="s">
        <v>257</v>
      </c>
      <c r="C1251" s="214"/>
      <c r="D1251" s="212"/>
      <c r="E1251" s="213"/>
      <c r="F1251" s="214">
        <v>20</v>
      </c>
      <c r="G1251" s="212" t="s">
        <v>852</v>
      </c>
      <c r="H1251" s="213">
        <v>54</v>
      </c>
      <c r="I1251" s="214"/>
      <c r="J1251" s="212"/>
      <c r="K1251" s="213"/>
    </row>
    <row r="1252" spans="1:11" ht="19.5" customHeight="1">
      <c r="A1252" s="910"/>
      <c r="B1252" s="134" t="s">
        <v>258</v>
      </c>
      <c r="C1252" s="214"/>
      <c r="D1252" s="212"/>
      <c r="E1252" s="213"/>
      <c r="F1252" s="214">
        <v>1</v>
      </c>
      <c r="G1252" s="212" t="s">
        <v>852</v>
      </c>
      <c r="H1252" s="213">
        <v>597</v>
      </c>
      <c r="I1252" s="214"/>
      <c r="J1252" s="212"/>
      <c r="K1252" s="213"/>
    </row>
    <row r="1253" spans="1:11" ht="19.5" customHeight="1">
      <c r="A1253" s="910"/>
      <c r="B1253" s="134" t="s">
        <v>259</v>
      </c>
      <c r="C1253" s="214"/>
      <c r="D1253" s="212"/>
      <c r="E1253" s="213"/>
      <c r="F1253" s="214">
        <v>1</v>
      </c>
      <c r="G1253" s="212" t="s">
        <v>852</v>
      </c>
      <c r="H1253" s="213">
        <v>26</v>
      </c>
      <c r="I1253" s="214"/>
      <c r="J1253" s="212"/>
      <c r="K1253" s="213"/>
    </row>
    <row r="1254" spans="1:11" ht="19.5" customHeight="1">
      <c r="A1254" s="910"/>
      <c r="B1254" s="134" t="s">
        <v>260</v>
      </c>
      <c r="C1254" s="214"/>
      <c r="D1254" s="212"/>
      <c r="E1254" s="213"/>
      <c r="F1254" s="214">
        <v>1</v>
      </c>
      <c r="G1254" s="212" t="s">
        <v>852</v>
      </c>
      <c r="H1254" s="213">
        <v>438</v>
      </c>
      <c r="I1254" s="214"/>
      <c r="J1254" s="212"/>
      <c r="K1254" s="213"/>
    </row>
    <row r="1255" spans="1:11" ht="19.5" customHeight="1">
      <c r="A1255" s="910"/>
      <c r="B1255" s="134" t="s">
        <v>261</v>
      </c>
      <c r="C1255" s="214"/>
      <c r="D1255" s="212"/>
      <c r="E1255" s="213"/>
      <c r="F1255" s="214">
        <v>1</v>
      </c>
      <c r="G1255" s="212" t="s">
        <v>852</v>
      </c>
      <c r="H1255" s="213">
        <v>190</v>
      </c>
      <c r="I1255" s="214"/>
      <c r="J1255" s="212"/>
      <c r="K1255" s="213"/>
    </row>
    <row r="1256" spans="1:11" ht="19.5" customHeight="1">
      <c r="A1256" s="910"/>
      <c r="B1256" s="134" t="s">
        <v>262</v>
      </c>
      <c r="C1256" s="214"/>
      <c r="D1256" s="212"/>
      <c r="E1256" s="213"/>
      <c r="F1256" s="214">
        <v>1</v>
      </c>
      <c r="G1256" s="212" t="s">
        <v>852</v>
      </c>
      <c r="H1256" s="213">
        <v>27</v>
      </c>
      <c r="I1256" s="214"/>
      <c r="J1256" s="212"/>
      <c r="K1256" s="213"/>
    </row>
    <row r="1257" spans="1:11" ht="19.5" customHeight="1">
      <c r="A1257" s="910"/>
      <c r="B1257" s="134" t="s">
        <v>263</v>
      </c>
      <c r="C1257" s="214"/>
      <c r="D1257" s="212"/>
      <c r="E1257" s="213"/>
      <c r="F1257" s="214">
        <v>1</v>
      </c>
      <c r="G1257" s="212" t="s">
        <v>852</v>
      </c>
      <c r="H1257" s="213">
        <v>68</v>
      </c>
      <c r="I1257" s="214"/>
      <c r="J1257" s="212"/>
      <c r="K1257" s="213"/>
    </row>
    <row r="1258" spans="1:11" ht="19.5" customHeight="1">
      <c r="A1258" s="910"/>
      <c r="B1258" s="134" t="s">
        <v>264</v>
      </c>
      <c r="C1258" s="214"/>
      <c r="D1258" s="212"/>
      <c r="E1258" s="213"/>
      <c r="F1258" s="214">
        <v>1</v>
      </c>
      <c r="G1258" s="212" t="s">
        <v>852</v>
      </c>
      <c r="H1258" s="213">
        <v>134</v>
      </c>
      <c r="I1258" s="214"/>
      <c r="J1258" s="212"/>
      <c r="K1258" s="213"/>
    </row>
    <row r="1259" spans="1:11" ht="19.5" customHeight="1">
      <c r="A1259" s="910"/>
      <c r="B1259" s="134" t="s">
        <v>265</v>
      </c>
      <c r="C1259" s="214"/>
      <c r="D1259" s="212"/>
      <c r="E1259" s="213"/>
      <c r="F1259" s="214">
        <v>1</v>
      </c>
      <c r="G1259" s="212" t="s">
        <v>852</v>
      </c>
      <c r="H1259" s="213">
        <v>634</v>
      </c>
      <c r="I1259" s="214"/>
      <c r="J1259" s="212"/>
      <c r="K1259" s="213"/>
    </row>
    <row r="1260" spans="1:11" ht="19.5" customHeight="1">
      <c r="A1260" s="910"/>
      <c r="B1260" s="134" t="s">
        <v>266</v>
      </c>
      <c r="C1260" s="214"/>
      <c r="D1260" s="212"/>
      <c r="E1260" s="213"/>
      <c r="F1260" s="214">
        <v>1</v>
      </c>
      <c r="G1260" s="212" t="s">
        <v>852</v>
      </c>
      <c r="H1260" s="213">
        <v>69</v>
      </c>
      <c r="I1260" s="214"/>
      <c r="J1260" s="212"/>
      <c r="K1260" s="213"/>
    </row>
    <row r="1261" spans="1:11" ht="19.5" customHeight="1">
      <c r="A1261" s="910"/>
      <c r="B1261" s="134" t="s">
        <v>267</v>
      </c>
      <c r="C1261" s="214"/>
      <c r="D1261" s="212"/>
      <c r="E1261" s="213"/>
      <c r="F1261" s="214">
        <v>1</v>
      </c>
      <c r="G1261" s="212" t="s">
        <v>852</v>
      </c>
      <c r="H1261" s="213">
        <v>4</v>
      </c>
      <c r="I1261" s="214"/>
      <c r="J1261" s="212"/>
      <c r="K1261" s="213"/>
    </row>
    <row r="1262" spans="1:11" ht="19.5" customHeight="1">
      <c r="A1262" s="910"/>
      <c r="B1262" s="134" t="s">
        <v>268</v>
      </c>
      <c r="C1262" s="214"/>
      <c r="D1262" s="212"/>
      <c r="E1262" s="213"/>
      <c r="F1262" s="214">
        <v>1</v>
      </c>
      <c r="G1262" s="212" t="s">
        <v>852</v>
      </c>
      <c r="H1262" s="213">
        <v>3</v>
      </c>
      <c r="I1262" s="214"/>
      <c r="J1262" s="212"/>
      <c r="K1262" s="213"/>
    </row>
    <row r="1263" spans="1:11" ht="19.5" customHeight="1">
      <c r="A1263" s="910"/>
      <c r="B1263" s="134" t="s">
        <v>269</v>
      </c>
      <c r="C1263" s="214"/>
      <c r="D1263" s="212"/>
      <c r="E1263" s="213"/>
      <c r="F1263" s="214">
        <v>1</v>
      </c>
      <c r="G1263" s="212" t="s">
        <v>852</v>
      </c>
      <c r="H1263" s="213">
        <v>114</v>
      </c>
      <c r="I1263" s="214"/>
      <c r="J1263" s="212"/>
      <c r="K1263" s="213"/>
    </row>
    <row r="1264" spans="1:11" ht="19.5" customHeight="1">
      <c r="A1264" s="910"/>
      <c r="B1264" s="134" t="s">
        <v>270</v>
      </c>
      <c r="C1264" s="214"/>
      <c r="D1264" s="212"/>
      <c r="E1264" s="213"/>
      <c r="F1264" s="214">
        <v>1</v>
      </c>
      <c r="G1264" s="212" t="s">
        <v>852</v>
      </c>
      <c r="H1264" s="213">
        <v>109</v>
      </c>
      <c r="I1264" s="214"/>
      <c r="J1264" s="212"/>
      <c r="K1264" s="213"/>
    </row>
    <row r="1265" spans="1:11" ht="19.5" customHeight="1">
      <c r="A1265" s="910"/>
      <c r="B1265" s="134" t="s">
        <v>271</v>
      </c>
      <c r="C1265" s="214"/>
      <c r="D1265" s="212"/>
      <c r="E1265" s="213"/>
      <c r="F1265" s="214">
        <v>1</v>
      </c>
      <c r="G1265" s="212" t="s">
        <v>852</v>
      </c>
      <c r="H1265" s="213">
        <v>19</v>
      </c>
      <c r="I1265" s="214"/>
      <c r="J1265" s="212"/>
      <c r="K1265" s="213"/>
    </row>
    <row r="1266" spans="1:11" ht="19.5" customHeight="1">
      <c r="A1266" s="910"/>
      <c r="B1266" s="134" t="s">
        <v>272</v>
      </c>
      <c r="C1266" s="214"/>
      <c r="D1266" s="212"/>
      <c r="E1266" s="213"/>
      <c r="F1266" s="214">
        <v>1</v>
      </c>
      <c r="G1266" s="212" t="s">
        <v>852</v>
      </c>
      <c r="H1266" s="213">
        <v>81</v>
      </c>
      <c r="I1266" s="214"/>
      <c r="J1266" s="212"/>
      <c r="K1266" s="213"/>
    </row>
    <row r="1267" spans="1:11" ht="19.5" customHeight="1">
      <c r="A1267" s="910"/>
      <c r="B1267" s="134" t="s">
        <v>273</v>
      </c>
      <c r="C1267" s="214"/>
      <c r="D1267" s="212"/>
      <c r="E1267" s="213"/>
      <c r="F1267" s="214">
        <v>1</v>
      </c>
      <c r="G1267" s="212" t="s">
        <v>852</v>
      </c>
      <c r="H1267" s="213">
        <v>36</v>
      </c>
      <c r="I1267" s="214"/>
      <c r="J1267" s="212"/>
      <c r="K1267" s="213"/>
    </row>
    <row r="1268" spans="1:11" ht="19.5" customHeight="1" thickBot="1">
      <c r="A1268" s="910"/>
      <c r="B1268" s="134" t="s">
        <v>274</v>
      </c>
      <c r="C1268" s="214"/>
      <c r="D1268" s="212"/>
      <c r="E1268" s="213"/>
      <c r="F1268" s="214">
        <v>1</v>
      </c>
      <c r="G1268" s="212" t="s">
        <v>852</v>
      </c>
      <c r="H1268" s="213">
        <v>57</v>
      </c>
      <c r="I1268" s="214"/>
      <c r="J1268" s="212"/>
      <c r="K1268" s="213"/>
    </row>
    <row r="1269" spans="1:11" s="156" customFormat="1" ht="16.5" customHeight="1" thickBot="1">
      <c r="A1269" s="911"/>
      <c r="B1269" s="173" t="s">
        <v>810</v>
      </c>
      <c r="C1269" s="223">
        <f>SUM(C1131:C1268)</f>
        <v>0</v>
      </c>
      <c r="D1269" s="224"/>
      <c r="E1269" s="237">
        <f>SUM(E1131:E1268)</f>
        <v>0</v>
      </c>
      <c r="F1269" s="223">
        <f>SUM(F1131:F1268)</f>
        <v>276</v>
      </c>
      <c r="G1269" s="224" t="s">
        <v>852</v>
      </c>
      <c r="H1269" s="237">
        <f>SUM(H1131:H1268)</f>
        <v>19595</v>
      </c>
      <c r="I1269" s="223">
        <f>SUM(I1131:I1268)</f>
        <v>0</v>
      </c>
      <c r="J1269" s="224"/>
      <c r="K1269" s="237">
        <f>SUM(K1131:K1268)</f>
        <v>0</v>
      </c>
    </row>
    <row r="1270" spans="1:11" s="232" customFormat="1" ht="19.5" customHeight="1" thickBot="1">
      <c r="A1270" s="1222" t="s">
        <v>365</v>
      </c>
      <c r="B1270" s="1223"/>
      <c r="C1270" s="230">
        <f>C1124+C1129+C1269</f>
        <v>0</v>
      </c>
      <c r="D1270" s="231"/>
      <c r="E1270" s="234">
        <f>E1124+E1129+E1269</f>
        <v>0</v>
      </c>
      <c r="F1270" s="230">
        <f>F1124+F1129+F1269</f>
        <v>318</v>
      </c>
      <c r="G1270" s="231" t="s">
        <v>852</v>
      </c>
      <c r="H1270" s="234">
        <f>H1124+H1129+H1269</f>
        <v>19737</v>
      </c>
      <c r="I1270" s="230">
        <f>I1124+I1129+I1269</f>
        <v>0</v>
      </c>
      <c r="J1270" s="231"/>
      <c r="K1270" s="234">
        <f>K1124+K1129+K1269</f>
        <v>0</v>
      </c>
    </row>
    <row r="1271" spans="1:11" ht="9.75" customHeight="1" thickBot="1">
      <c r="A1271" s="40"/>
      <c r="B1271" s="41"/>
      <c r="C1271" s="42"/>
      <c r="D1271" s="42"/>
      <c r="E1271" s="42"/>
      <c r="F1271" s="42"/>
      <c r="G1271" s="42"/>
      <c r="H1271" s="42"/>
      <c r="I1271" s="42"/>
      <c r="J1271" s="42"/>
      <c r="K1271" s="43"/>
    </row>
    <row r="1272" spans="1:11" s="41" customFormat="1" ht="19.5" customHeight="1" thickBot="1">
      <c r="A1272" s="1224" t="s">
        <v>798</v>
      </c>
      <c r="B1272" s="1225"/>
      <c r="C1272" s="1241"/>
      <c r="D1272" s="1241"/>
      <c r="E1272" s="1241"/>
      <c r="F1272" s="1241"/>
      <c r="G1272" s="1241"/>
      <c r="H1272" s="1241"/>
      <c r="I1272" s="1241"/>
      <c r="J1272" s="1241"/>
      <c r="K1272" s="1242"/>
    </row>
    <row r="1273" spans="1:11" ht="19.5" customHeight="1">
      <c r="A1273" s="1077" t="s">
        <v>874</v>
      </c>
      <c r="B1273" s="133" t="s">
        <v>276</v>
      </c>
      <c r="C1273" s="211"/>
      <c r="D1273" s="209"/>
      <c r="E1273" s="210"/>
      <c r="F1273" s="211">
        <v>1</v>
      </c>
      <c r="G1273" s="209" t="s">
        <v>852</v>
      </c>
      <c r="H1273" s="210">
        <v>124</v>
      </c>
      <c r="I1273" s="211"/>
      <c r="J1273" s="209"/>
      <c r="K1273" s="210"/>
    </row>
    <row r="1274" spans="1:11" ht="19.5" customHeight="1">
      <c r="A1274" s="910"/>
      <c r="B1274" s="134" t="s">
        <v>277</v>
      </c>
      <c r="C1274" s="214"/>
      <c r="D1274" s="212"/>
      <c r="E1274" s="213"/>
      <c r="F1274" s="214">
        <v>1</v>
      </c>
      <c r="G1274" s="212" t="s">
        <v>852</v>
      </c>
      <c r="H1274" s="213">
        <v>272</v>
      </c>
      <c r="I1274" s="214"/>
      <c r="J1274" s="212"/>
      <c r="K1274" s="213"/>
    </row>
    <row r="1275" spans="1:11" ht="28.5" customHeight="1">
      <c r="A1275" s="910"/>
      <c r="B1275" s="134" t="s">
        <v>278</v>
      </c>
      <c r="C1275" s="214"/>
      <c r="D1275" s="212"/>
      <c r="E1275" s="213"/>
      <c r="F1275" s="214">
        <v>1</v>
      </c>
      <c r="G1275" s="212" t="s">
        <v>852</v>
      </c>
      <c r="H1275" s="213">
        <v>82</v>
      </c>
      <c r="I1275" s="214"/>
      <c r="J1275" s="212"/>
      <c r="K1275" s="213"/>
    </row>
    <row r="1276" spans="1:11" ht="19.5" customHeight="1">
      <c r="A1276" s="910"/>
      <c r="B1276" s="134" t="s">
        <v>279</v>
      </c>
      <c r="C1276" s="214"/>
      <c r="D1276" s="212"/>
      <c r="E1276" s="213"/>
      <c r="F1276" s="214">
        <v>1</v>
      </c>
      <c r="G1276" s="212" t="s">
        <v>852</v>
      </c>
      <c r="H1276" s="213">
        <v>118</v>
      </c>
      <c r="I1276" s="214"/>
      <c r="J1276" s="212"/>
      <c r="K1276" s="213"/>
    </row>
    <row r="1277" spans="1:11" ht="19.5" customHeight="1">
      <c r="A1277" s="910"/>
      <c r="B1277" s="134" t="s">
        <v>280</v>
      </c>
      <c r="C1277" s="214"/>
      <c r="D1277" s="212"/>
      <c r="E1277" s="213"/>
      <c r="F1277" s="214">
        <v>1</v>
      </c>
      <c r="G1277" s="212" t="s">
        <v>852</v>
      </c>
      <c r="H1277" s="213">
        <v>272</v>
      </c>
      <c r="I1277" s="214"/>
      <c r="J1277" s="212"/>
      <c r="K1277" s="213"/>
    </row>
    <row r="1278" spans="1:11" ht="19.5" customHeight="1">
      <c r="A1278" s="910"/>
      <c r="B1278" s="134" t="s">
        <v>281</v>
      </c>
      <c r="C1278" s="214"/>
      <c r="D1278" s="212"/>
      <c r="E1278" s="213"/>
      <c r="F1278" s="214">
        <v>1</v>
      </c>
      <c r="G1278" s="212" t="s">
        <v>852</v>
      </c>
      <c r="H1278" s="213">
        <v>150</v>
      </c>
      <c r="I1278" s="214"/>
      <c r="J1278" s="212"/>
      <c r="K1278" s="213"/>
    </row>
    <row r="1279" spans="1:11" ht="19.5" customHeight="1">
      <c r="A1279" s="910"/>
      <c r="B1279" s="134" t="s">
        <v>282</v>
      </c>
      <c r="C1279" s="214"/>
      <c r="D1279" s="212"/>
      <c r="E1279" s="213"/>
      <c r="F1279" s="214">
        <v>1</v>
      </c>
      <c r="G1279" s="212" t="s">
        <v>852</v>
      </c>
      <c r="H1279" s="213">
        <v>143</v>
      </c>
      <c r="I1279" s="214"/>
      <c r="J1279" s="212"/>
      <c r="K1279" s="213"/>
    </row>
    <row r="1280" spans="1:11" ht="19.5" customHeight="1" thickBot="1">
      <c r="A1280" s="910"/>
      <c r="B1280" s="135"/>
      <c r="C1280" s="250"/>
      <c r="D1280" s="251"/>
      <c r="E1280" s="252"/>
      <c r="F1280" s="250"/>
      <c r="G1280" s="251"/>
      <c r="H1280" s="252"/>
      <c r="I1280" s="250"/>
      <c r="J1280" s="251"/>
      <c r="K1280" s="252"/>
    </row>
    <row r="1281" spans="1:11" s="156" customFormat="1" ht="19.5" customHeight="1" thickBot="1">
      <c r="A1281" s="911"/>
      <c r="B1281" s="451" t="s">
        <v>810</v>
      </c>
      <c r="C1281" s="453">
        <f>SUM(C1273:C1280)</f>
        <v>0</v>
      </c>
      <c r="D1281" s="454"/>
      <c r="E1281" s="455">
        <f>SUM(E1273:E1280)</f>
        <v>0</v>
      </c>
      <c r="F1281" s="453">
        <f>SUM(F1273:F1280)</f>
        <v>7</v>
      </c>
      <c r="G1281" s="454" t="s">
        <v>852</v>
      </c>
      <c r="H1281" s="455">
        <f>SUM(H1273:H1280)</f>
        <v>1161</v>
      </c>
      <c r="I1281" s="453">
        <f>SUM(I1273:I1280)</f>
        <v>0</v>
      </c>
      <c r="J1281" s="454"/>
      <c r="K1281" s="455">
        <f>SUM(K1273:K1280)</f>
        <v>0</v>
      </c>
    </row>
    <row r="1282" spans="1:11" s="232" customFormat="1" ht="19.5" customHeight="1" thickBot="1">
      <c r="A1282" s="1222" t="s">
        <v>526</v>
      </c>
      <c r="B1282" s="1223" t="s">
        <v>123</v>
      </c>
      <c r="C1282" s="230">
        <f>C1281</f>
        <v>0</v>
      </c>
      <c r="D1282" s="231"/>
      <c r="E1282" s="234">
        <f>E1281</f>
        <v>0</v>
      </c>
      <c r="F1282" s="230">
        <f>F1281</f>
        <v>7</v>
      </c>
      <c r="G1282" s="231" t="s">
        <v>852</v>
      </c>
      <c r="H1282" s="234">
        <f>H1281</f>
        <v>1161</v>
      </c>
      <c r="I1282" s="230">
        <f>I1281</f>
        <v>0</v>
      </c>
      <c r="J1282" s="231"/>
      <c r="K1282" s="234">
        <f>K1281</f>
        <v>0</v>
      </c>
    </row>
    <row r="1283" spans="1:11" ht="9.75" customHeight="1" thickBot="1">
      <c r="A1283" s="40"/>
      <c r="B1283" s="41"/>
      <c r="C1283" s="42"/>
      <c r="D1283" s="42"/>
      <c r="E1283" s="42"/>
      <c r="F1283" s="42"/>
      <c r="G1283" s="42"/>
      <c r="H1283" s="42"/>
      <c r="I1283" s="42"/>
      <c r="J1283" s="42"/>
      <c r="K1283" s="43"/>
    </row>
    <row r="1284" spans="1:11" s="41" customFormat="1" ht="19.5" customHeight="1" thickBot="1">
      <c r="A1284" s="1230" t="s">
        <v>527</v>
      </c>
      <c r="B1284" s="1138"/>
      <c r="C1284" s="228">
        <f>C1270+C1282</f>
        <v>0</v>
      </c>
      <c r="D1284" s="229"/>
      <c r="E1284" s="253">
        <f>E1270+E1282</f>
        <v>0</v>
      </c>
      <c r="F1284" s="228">
        <f>F1270+F1282</f>
        <v>325</v>
      </c>
      <c r="G1284" s="229" t="s">
        <v>852</v>
      </c>
      <c r="H1284" s="253">
        <f>H1270+H1282</f>
        <v>20898</v>
      </c>
      <c r="I1284" s="228">
        <f>I1270+I1282</f>
        <v>0</v>
      </c>
      <c r="J1284" s="229"/>
      <c r="K1284" s="253">
        <f>K1270+K1282</f>
        <v>0</v>
      </c>
    </row>
    <row r="1285" spans="1:11" ht="9.75" customHeight="1" thickBot="1">
      <c r="A1285" s="40"/>
      <c r="B1285" s="41"/>
      <c r="C1285" s="42"/>
      <c r="D1285" s="42"/>
      <c r="E1285" s="42"/>
      <c r="F1285" s="42"/>
      <c r="G1285" s="42"/>
      <c r="H1285" s="42"/>
      <c r="I1285" s="42"/>
      <c r="J1285" s="42"/>
      <c r="K1285" s="43"/>
    </row>
    <row r="1286" spans="1:11" s="41" customFormat="1" ht="19.5" customHeight="1" thickBot="1">
      <c r="A1286" s="1212" t="s">
        <v>767</v>
      </c>
      <c r="B1286" s="1243"/>
      <c r="C1286" s="1243"/>
      <c r="D1286" s="1243"/>
      <c r="E1286" s="1243"/>
      <c r="F1286" s="1243"/>
      <c r="G1286" s="1243"/>
      <c r="H1286" s="1243"/>
      <c r="I1286" s="1243"/>
      <c r="J1286" s="1243"/>
      <c r="K1286" s="1244"/>
    </row>
    <row r="1287" spans="1:11" s="41" customFormat="1" ht="19.5" customHeight="1" thickBot="1">
      <c r="A1287" s="1224" t="s">
        <v>302</v>
      </c>
      <c r="B1287" s="1225"/>
      <c r="C1287" s="1241"/>
      <c r="D1287" s="1241"/>
      <c r="E1287" s="1241"/>
      <c r="F1287" s="1241"/>
      <c r="G1287" s="1241"/>
      <c r="H1287" s="1241"/>
      <c r="I1287" s="1241"/>
      <c r="J1287" s="1241"/>
      <c r="K1287" s="1242"/>
    </row>
    <row r="1288" spans="1:11" ht="28.5" customHeight="1" thickBot="1">
      <c r="A1288" s="1077" t="s">
        <v>310</v>
      </c>
      <c r="B1288" s="218" t="s">
        <v>283</v>
      </c>
      <c r="C1288" s="211">
        <v>1</v>
      </c>
      <c r="D1288" s="209" t="s">
        <v>649</v>
      </c>
      <c r="E1288" s="210">
        <v>80</v>
      </c>
      <c r="F1288" s="211"/>
      <c r="G1288" s="209"/>
      <c r="H1288" s="210"/>
      <c r="I1288" s="211"/>
      <c r="J1288" s="209"/>
      <c r="K1288" s="210"/>
    </row>
    <row r="1289" spans="1:11" s="156" customFormat="1" ht="19.5" customHeight="1" thickBot="1">
      <c r="A1289" s="1221"/>
      <c r="B1289" s="173" t="s">
        <v>810</v>
      </c>
      <c r="C1289" s="223">
        <f>SUM(C1288:C1288)</f>
        <v>1</v>
      </c>
      <c r="D1289" s="224" t="s">
        <v>649</v>
      </c>
      <c r="E1289" s="237">
        <f>SUM(E1288:E1288)</f>
        <v>80</v>
      </c>
      <c r="F1289" s="223">
        <f>SUM(F1288:F1288)</f>
        <v>0</v>
      </c>
      <c r="G1289" s="224"/>
      <c r="H1289" s="237">
        <f>SUM(H1288:H1288)</f>
        <v>0</v>
      </c>
      <c r="I1289" s="223">
        <f>SUM(I1288:I1288)</f>
        <v>0</v>
      </c>
      <c r="J1289" s="224"/>
      <c r="K1289" s="237">
        <f>SUM(K1288:K1288)</f>
        <v>0</v>
      </c>
    </row>
    <row r="1290" spans="1:11" s="232" customFormat="1" ht="19.5" customHeight="1" thickBot="1">
      <c r="A1290" s="1222" t="s">
        <v>316</v>
      </c>
      <c r="B1290" s="1223"/>
      <c r="C1290" s="230">
        <f>C1289</f>
        <v>1</v>
      </c>
      <c r="D1290" s="231" t="s">
        <v>649</v>
      </c>
      <c r="E1290" s="234">
        <f>E1289</f>
        <v>80</v>
      </c>
      <c r="F1290" s="230">
        <f>F1289</f>
        <v>0</v>
      </c>
      <c r="G1290" s="231"/>
      <c r="H1290" s="234">
        <f>H1289</f>
        <v>0</v>
      </c>
      <c r="I1290" s="230">
        <f>I1289</f>
        <v>0</v>
      </c>
      <c r="J1290" s="231"/>
      <c r="K1290" s="234">
        <f>K1289</f>
        <v>0</v>
      </c>
    </row>
    <row r="1291" spans="1:11" ht="9.75" customHeight="1" thickBot="1">
      <c r="A1291" s="40"/>
      <c r="B1291" s="41"/>
      <c r="C1291" s="42"/>
      <c r="D1291" s="42"/>
      <c r="E1291" s="42"/>
      <c r="F1291" s="42"/>
      <c r="G1291" s="42"/>
      <c r="H1291" s="42"/>
      <c r="I1291" s="42"/>
      <c r="J1291" s="42"/>
      <c r="K1291" s="43"/>
    </row>
    <row r="1292" spans="1:11" s="41" customFormat="1" ht="19.5" customHeight="1" thickBot="1">
      <c r="A1292" s="1224" t="s">
        <v>320</v>
      </c>
      <c r="B1292" s="1225"/>
      <c r="C1292" s="1241"/>
      <c r="D1292" s="1241"/>
      <c r="E1292" s="1241"/>
      <c r="F1292" s="1241"/>
      <c r="G1292" s="1241"/>
      <c r="H1292" s="1241"/>
      <c r="I1292" s="1241"/>
      <c r="J1292" s="1241"/>
      <c r="K1292" s="1242"/>
    </row>
    <row r="1293" spans="1:11" ht="19.5" customHeight="1">
      <c r="A1293" s="1077" t="s">
        <v>317</v>
      </c>
      <c r="B1293" s="133" t="s">
        <v>284</v>
      </c>
      <c r="C1293" s="211">
        <v>3600</v>
      </c>
      <c r="D1293" s="209" t="s">
        <v>653</v>
      </c>
      <c r="E1293" s="210">
        <v>3100</v>
      </c>
      <c r="F1293" s="211"/>
      <c r="G1293" s="209"/>
      <c r="H1293" s="210"/>
      <c r="I1293" s="211"/>
      <c r="J1293" s="209"/>
      <c r="K1293" s="210"/>
    </row>
    <row r="1294" spans="1:11" ht="19.5" customHeight="1">
      <c r="A1294" s="1220"/>
      <c r="B1294" s="134" t="s">
        <v>285</v>
      </c>
      <c r="C1294" s="214">
        <v>200</v>
      </c>
      <c r="D1294" s="212" t="s">
        <v>653</v>
      </c>
      <c r="E1294" s="213">
        <v>332</v>
      </c>
      <c r="F1294" s="214"/>
      <c r="G1294" s="212"/>
      <c r="H1294" s="213"/>
      <c r="I1294" s="214"/>
      <c r="J1294" s="212"/>
      <c r="K1294" s="213"/>
    </row>
    <row r="1295" spans="1:11" ht="19.5" customHeight="1">
      <c r="A1295" s="1220"/>
      <c r="B1295" s="134" t="s">
        <v>286</v>
      </c>
      <c r="C1295" s="214"/>
      <c r="D1295" s="212" t="s">
        <v>653</v>
      </c>
      <c r="E1295" s="213">
        <v>2254</v>
      </c>
      <c r="F1295" s="214"/>
      <c r="G1295" s="212"/>
      <c r="H1295" s="213"/>
      <c r="I1295" s="214"/>
      <c r="J1295" s="212"/>
      <c r="K1295" s="213"/>
    </row>
    <row r="1296" spans="1:11" ht="19.5" customHeight="1" thickBot="1">
      <c r="A1296" s="1220"/>
      <c r="B1296" s="304"/>
      <c r="C1296" s="305"/>
      <c r="D1296" s="306"/>
      <c r="E1296" s="307"/>
      <c r="F1296" s="305"/>
      <c r="G1296" s="306"/>
      <c r="H1296" s="307"/>
      <c r="I1296" s="305"/>
      <c r="J1296" s="306"/>
      <c r="K1296" s="307"/>
    </row>
    <row r="1297" spans="1:11" s="156" customFormat="1" ht="19.5" customHeight="1" thickBot="1">
      <c r="A1297" s="1221"/>
      <c r="B1297" s="173" t="s">
        <v>810</v>
      </c>
      <c r="C1297" s="223">
        <f>SUM(C1293:C1296)</f>
        <v>3800</v>
      </c>
      <c r="D1297" s="224"/>
      <c r="E1297" s="237">
        <f>SUM(E1293:E1296)</f>
        <v>5686</v>
      </c>
      <c r="F1297" s="223">
        <f>SUM(F1293:F1296)</f>
        <v>0</v>
      </c>
      <c r="G1297" s="224"/>
      <c r="H1297" s="237">
        <f>SUM(H1293:H1296)</f>
        <v>0</v>
      </c>
      <c r="I1297" s="223">
        <f>SUM(I1293:I1296)</f>
        <v>0</v>
      </c>
      <c r="J1297" s="224"/>
      <c r="K1297" s="237">
        <f>SUM(K1293:K1296)</f>
        <v>0</v>
      </c>
    </row>
    <row r="1298" spans="1:11" s="232" customFormat="1" ht="19.5" customHeight="1" thickBot="1">
      <c r="A1298" s="1222" t="s">
        <v>319</v>
      </c>
      <c r="B1298" s="1223"/>
      <c r="C1298" s="230">
        <f>C1297</f>
        <v>3800</v>
      </c>
      <c r="D1298" s="231"/>
      <c r="E1298" s="234">
        <f>E1297</f>
        <v>5686</v>
      </c>
      <c r="F1298" s="230">
        <f>F1297</f>
        <v>0</v>
      </c>
      <c r="G1298" s="231"/>
      <c r="H1298" s="234">
        <f>H1297</f>
        <v>0</v>
      </c>
      <c r="I1298" s="230">
        <f>I1297</f>
        <v>0</v>
      </c>
      <c r="J1298" s="231"/>
      <c r="K1298" s="234">
        <f>K1297</f>
        <v>0</v>
      </c>
    </row>
    <row r="1299" spans="1:11" ht="9.75" customHeight="1" thickBot="1">
      <c r="A1299" s="40"/>
      <c r="B1299" s="41"/>
      <c r="C1299" s="42"/>
      <c r="D1299" s="42"/>
      <c r="E1299" s="42"/>
      <c r="F1299" s="42"/>
      <c r="G1299" s="42"/>
      <c r="H1299" s="42"/>
      <c r="I1299" s="42"/>
      <c r="J1299" s="42"/>
      <c r="K1299" s="43"/>
    </row>
    <row r="1300" spans="1:11" s="41" customFormat="1" ht="19.5" customHeight="1" thickBot="1">
      <c r="A1300" s="1230" t="s">
        <v>287</v>
      </c>
      <c r="B1300" s="1138"/>
      <c r="C1300" s="228">
        <f>C1290+C1298</f>
        <v>3801</v>
      </c>
      <c r="D1300" s="229"/>
      <c r="E1300" s="253">
        <f>E1290+E1298</f>
        <v>5766</v>
      </c>
      <c r="F1300" s="228">
        <f>F1290+F1298</f>
        <v>0</v>
      </c>
      <c r="G1300" s="229"/>
      <c r="H1300" s="253">
        <f>H1290+H1298</f>
        <v>0</v>
      </c>
      <c r="I1300" s="228">
        <f>I1290+I1298</f>
        <v>0</v>
      </c>
      <c r="J1300" s="229"/>
      <c r="K1300" s="253">
        <f>K1290+K1298</f>
        <v>0</v>
      </c>
    </row>
    <row r="1301" spans="1:11" ht="9.75" customHeight="1" thickBot="1">
      <c r="A1301" s="40"/>
      <c r="B1301" s="41"/>
      <c r="C1301" s="42"/>
      <c r="D1301" s="42"/>
      <c r="E1301" s="42"/>
      <c r="F1301" s="42"/>
      <c r="G1301" s="42"/>
      <c r="H1301" s="42"/>
      <c r="I1301" s="42"/>
      <c r="J1301" s="42"/>
      <c r="K1301" s="43"/>
    </row>
    <row r="1302" spans="1:11" s="41" customFormat="1" ht="19.5" customHeight="1">
      <c r="A1302" s="1212" t="s">
        <v>532</v>
      </c>
      <c r="B1302" s="1243"/>
      <c r="C1302" s="1243"/>
      <c r="D1302" s="1243"/>
      <c r="E1302" s="1243"/>
      <c r="F1302" s="1243"/>
      <c r="G1302" s="1243"/>
      <c r="H1302" s="1243"/>
      <c r="I1302" s="1243"/>
      <c r="J1302" s="1243"/>
      <c r="K1302" s="1244"/>
    </row>
    <row r="1303" spans="1:11" s="41" customFormat="1" ht="19.5" customHeight="1" thickBot="1">
      <c r="A1303" s="1231" t="s">
        <v>65</v>
      </c>
      <c r="B1303" s="1232"/>
      <c r="C1303" s="1245"/>
      <c r="D1303" s="1245"/>
      <c r="E1303" s="1245"/>
      <c r="F1303" s="1245"/>
      <c r="G1303" s="1245"/>
      <c r="H1303" s="1245"/>
      <c r="I1303" s="1245"/>
      <c r="J1303" s="1245"/>
      <c r="K1303" s="1246"/>
    </row>
    <row r="1304" spans="1:11" ht="19.5" customHeight="1">
      <c r="A1304" s="1077" t="s">
        <v>865</v>
      </c>
      <c r="B1304" s="133" t="s">
        <v>288</v>
      </c>
      <c r="C1304" s="211"/>
      <c r="D1304" s="209"/>
      <c r="E1304" s="210"/>
      <c r="F1304" s="211">
        <v>12</v>
      </c>
      <c r="G1304" s="209" t="s">
        <v>289</v>
      </c>
      <c r="H1304" s="210">
        <v>180</v>
      </c>
      <c r="I1304" s="211">
        <v>12</v>
      </c>
      <c r="J1304" s="209" t="s">
        <v>289</v>
      </c>
      <c r="K1304" s="210">
        <v>360</v>
      </c>
    </row>
    <row r="1305" spans="1:11" ht="19.5" customHeight="1" thickBot="1">
      <c r="A1305" s="1220"/>
      <c r="B1305" s="134"/>
      <c r="C1305" s="214"/>
      <c r="D1305" s="212"/>
      <c r="E1305" s="213"/>
      <c r="F1305" s="214"/>
      <c r="G1305" s="212"/>
      <c r="H1305" s="213"/>
      <c r="I1305" s="214"/>
      <c r="J1305" s="212"/>
      <c r="K1305" s="213"/>
    </row>
    <row r="1306" spans="1:11" s="156" customFormat="1" ht="19.5" customHeight="1" thickBot="1">
      <c r="A1306" s="1221"/>
      <c r="B1306" s="173" t="s">
        <v>810</v>
      </c>
      <c r="C1306" s="223">
        <f>SUM(C1304:C1304)</f>
        <v>0</v>
      </c>
      <c r="D1306" s="224"/>
      <c r="E1306" s="237">
        <f>SUM(E1304:E1304)</f>
        <v>0</v>
      </c>
      <c r="F1306" s="223">
        <f>SUM(F1304:F1304)</f>
        <v>12</v>
      </c>
      <c r="G1306" s="224"/>
      <c r="H1306" s="237">
        <f>SUM(H1304:H1304)</f>
        <v>180</v>
      </c>
      <c r="I1306" s="223">
        <f>SUM(I1304:I1304)</f>
        <v>12</v>
      </c>
      <c r="J1306" s="224"/>
      <c r="K1306" s="237">
        <f>SUM(K1304:K1304)</f>
        <v>360</v>
      </c>
    </row>
    <row r="1307" spans="1:11" s="232" customFormat="1" ht="19.5" customHeight="1" thickBot="1">
      <c r="A1307" s="1222" t="s">
        <v>64</v>
      </c>
      <c r="B1307" s="1223"/>
      <c r="C1307" s="230">
        <f>C1306</f>
        <v>0</v>
      </c>
      <c r="D1307" s="231"/>
      <c r="E1307" s="234">
        <f>E1306</f>
        <v>0</v>
      </c>
      <c r="F1307" s="230">
        <f>F1306</f>
        <v>12</v>
      </c>
      <c r="G1307" s="231" t="s">
        <v>289</v>
      </c>
      <c r="H1307" s="234">
        <f>H1306</f>
        <v>180</v>
      </c>
      <c r="I1307" s="230">
        <f>I1306</f>
        <v>12</v>
      </c>
      <c r="J1307" s="231" t="s">
        <v>289</v>
      </c>
      <c r="K1307" s="234">
        <f>K1306</f>
        <v>360</v>
      </c>
    </row>
    <row r="1308" spans="1:11" ht="9.75" customHeight="1" thickBot="1">
      <c r="A1308" s="40"/>
      <c r="B1308" s="41"/>
      <c r="C1308" s="42"/>
      <c r="D1308" s="42"/>
      <c r="E1308" s="42"/>
      <c r="F1308" s="42"/>
      <c r="G1308" s="42"/>
      <c r="H1308" s="42"/>
      <c r="I1308" s="42"/>
      <c r="J1308" s="42"/>
      <c r="K1308" s="43"/>
    </row>
    <row r="1309" spans="1:11" s="41" customFormat="1" ht="19.5" customHeight="1" thickBot="1">
      <c r="A1309" s="1230" t="s">
        <v>533</v>
      </c>
      <c r="B1309" s="1138"/>
      <c r="C1309" s="228">
        <f>C1307</f>
        <v>0</v>
      </c>
      <c r="D1309" s="229"/>
      <c r="E1309" s="253">
        <f>E1307</f>
        <v>0</v>
      </c>
      <c r="F1309" s="228">
        <f>F1307</f>
        <v>12</v>
      </c>
      <c r="G1309" s="229"/>
      <c r="H1309" s="253">
        <f>H1307</f>
        <v>180</v>
      </c>
      <c r="I1309" s="228">
        <f>I1307</f>
        <v>12</v>
      </c>
      <c r="J1309" s="229"/>
      <c r="K1309" s="253">
        <f>K1307</f>
        <v>360</v>
      </c>
    </row>
    <row r="1310" spans="1:11" ht="9.75" customHeight="1" thickBot="1">
      <c r="A1310" s="40"/>
      <c r="B1310" s="41"/>
      <c r="C1310" s="42"/>
      <c r="D1310" s="42"/>
      <c r="E1310" s="42"/>
      <c r="F1310" s="42"/>
      <c r="G1310" s="42"/>
      <c r="H1310" s="42"/>
      <c r="I1310" s="42"/>
      <c r="J1310" s="42"/>
      <c r="K1310" s="43"/>
    </row>
    <row r="1311" spans="1:11" s="243" customFormat="1" ht="21.75" customHeight="1" thickBot="1">
      <c r="A1311" s="1239" t="s">
        <v>123</v>
      </c>
      <c r="B1311" s="1240"/>
      <c r="C1311" s="240">
        <f>C1284+C1300+C1309</f>
        <v>3801</v>
      </c>
      <c r="D1311" s="241"/>
      <c r="E1311" s="254">
        <f>E1284+E1300+E1309</f>
        <v>5766</v>
      </c>
      <c r="F1311" s="240">
        <f>F1284+F1300+F1309</f>
        <v>337</v>
      </c>
      <c r="G1311" s="241"/>
      <c r="H1311" s="254">
        <f>H1284+H1300+H1309</f>
        <v>21078</v>
      </c>
      <c r="I1311" s="240">
        <f>I1284+I1300+I1309</f>
        <v>12</v>
      </c>
      <c r="J1311" s="241"/>
      <c r="K1311" s="254">
        <f>K1284+K1300+K1309</f>
        <v>360</v>
      </c>
    </row>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7" spans="1:11" s="227" customFormat="1" ht="22.5" customHeight="1">
      <c r="A1387" s="1132" t="s">
        <v>538</v>
      </c>
      <c r="B1387" s="1132"/>
      <c r="C1387" s="1132"/>
      <c r="D1387" s="1132"/>
      <c r="E1387" s="1132"/>
      <c r="F1387" s="1132"/>
      <c r="G1387" s="1132"/>
      <c r="H1387" s="1132"/>
      <c r="I1387" s="1132"/>
      <c r="J1387" s="1132"/>
      <c r="K1387" s="1132"/>
    </row>
    <row r="1389" spans="8:11" ht="15" customHeight="1" thickBot="1">
      <c r="H1389" s="1180" t="s">
        <v>737</v>
      </c>
      <c r="I1389" s="1181"/>
      <c r="J1389" s="1181"/>
      <c r="K1389" s="1181"/>
    </row>
    <row r="1390" spans="1:11" s="41" customFormat="1" ht="19.5" customHeight="1" thickBot="1">
      <c r="A1390" s="1182" t="s">
        <v>607</v>
      </c>
      <c r="B1390" s="1183"/>
      <c r="C1390" s="1184" t="s">
        <v>704</v>
      </c>
      <c r="D1390" s="1185"/>
      <c r="E1390" s="1185"/>
      <c r="F1390" s="1185"/>
      <c r="G1390" s="1185"/>
      <c r="H1390" s="1185"/>
      <c r="I1390" s="1185"/>
      <c r="J1390" s="1185"/>
      <c r="K1390" s="1186"/>
    </row>
    <row r="1391" spans="1:11" s="41" customFormat="1" ht="19.5" customHeight="1" thickBot="1">
      <c r="A1391" s="1182" t="s">
        <v>608</v>
      </c>
      <c r="B1391" s="1183"/>
      <c r="C1391" s="1184" t="s">
        <v>122</v>
      </c>
      <c r="D1391" s="1185"/>
      <c r="E1391" s="1185"/>
      <c r="F1391" s="1185"/>
      <c r="G1391" s="1185"/>
      <c r="H1391" s="1185"/>
      <c r="I1391" s="1185"/>
      <c r="J1391" s="1185"/>
      <c r="K1391" s="1186"/>
    </row>
    <row r="1392" spans="1:11" s="41" customFormat="1" ht="19.5" customHeight="1">
      <c r="A1392" s="203" t="s">
        <v>609</v>
      </c>
      <c r="B1392" s="204" t="s">
        <v>610</v>
      </c>
      <c r="C1392" s="1187" t="s">
        <v>290</v>
      </c>
      <c r="D1392" s="1188"/>
      <c r="E1392" s="1188"/>
      <c r="F1392" s="1188"/>
      <c r="G1392" s="1188"/>
      <c r="H1392" s="1188"/>
      <c r="I1392" s="1188"/>
      <c r="J1392" s="1188"/>
      <c r="K1392" s="1189"/>
    </row>
    <row r="1393" spans="1:11" s="41" customFormat="1" ht="19.5" customHeight="1">
      <c r="A1393" s="205"/>
      <c r="B1393" s="206" t="s">
        <v>611</v>
      </c>
      <c r="C1393" s="1190" t="s">
        <v>31</v>
      </c>
      <c r="D1393" s="1191"/>
      <c r="E1393" s="1191"/>
      <c r="F1393" s="1191"/>
      <c r="G1393" s="1191"/>
      <c r="H1393" s="1191"/>
      <c r="I1393" s="1191"/>
      <c r="J1393" s="1191"/>
      <c r="K1393" s="1192"/>
    </row>
    <row r="1394" spans="1:11" s="41" customFormat="1" ht="19.5" customHeight="1">
      <c r="A1394" s="205"/>
      <c r="B1394" s="206" t="s">
        <v>612</v>
      </c>
      <c r="C1394" s="1196" t="s">
        <v>116</v>
      </c>
      <c r="D1394" s="1197"/>
      <c r="E1394" s="1197"/>
      <c r="F1394" s="1197"/>
      <c r="G1394" s="1197"/>
      <c r="H1394" s="1197"/>
      <c r="I1394" s="1197"/>
      <c r="J1394" s="1197"/>
      <c r="K1394" s="1198"/>
    </row>
    <row r="1395" spans="1:11" s="41" customFormat="1" ht="19.5" customHeight="1">
      <c r="A1395" s="205"/>
      <c r="B1395" s="206" t="s">
        <v>790</v>
      </c>
      <c r="C1395" s="1196" t="s">
        <v>96</v>
      </c>
      <c r="D1395" s="1197"/>
      <c r="E1395" s="1197"/>
      <c r="F1395" s="1197"/>
      <c r="G1395" s="1197"/>
      <c r="H1395" s="1197"/>
      <c r="I1395" s="1197"/>
      <c r="J1395" s="1197"/>
      <c r="K1395" s="1198"/>
    </row>
    <row r="1396" spans="1:11" s="41" customFormat="1" ht="28.5" customHeight="1">
      <c r="A1396" s="205"/>
      <c r="B1396" s="206" t="s">
        <v>613</v>
      </c>
      <c r="C1396" s="1196" t="s">
        <v>333</v>
      </c>
      <c r="D1396" s="1197"/>
      <c r="E1396" s="1197"/>
      <c r="F1396" s="1197"/>
      <c r="G1396" s="1197"/>
      <c r="H1396" s="1197"/>
      <c r="I1396" s="1197"/>
      <c r="J1396" s="1197"/>
      <c r="K1396" s="1198"/>
    </row>
    <row r="1397" spans="1:11" s="41" customFormat="1" ht="19.5" customHeight="1">
      <c r="A1397" s="205"/>
      <c r="B1397" s="206" t="s">
        <v>816</v>
      </c>
      <c r="C1397" s="1199">
        <f>C1398+C1399+C1400+C1401</f>
        <v>10127</v>
      </c>
      <c r="D1397" s="1200"/>
      <c r="E1397" s="1200"/>
      <c r="F1397" s="1200"/>
      <c r="G1397" s="1200"/>
      <c r="H1397" s="1200"/>
      <c r="I1397" s="1200"/>
      <c r="J1397" s="1200"/>
      <c r="K1397" s="1201"/>
    </row>
    <row r="1398" spans="1:11" s="41" customFormat="1" ht="19.5" customHeight="1">
      <c r="A1398" s="205"/>
      <c r="B1398" s="206" t="s">
        <v>656</v>
      </c>
      <c r="C1398" s="1199">
        <v>0</v>
      </c>
      <c r="D1398" s="1200"/>
      <c r="E1398" s="1200"/>
      <c r="F1398" s="1200"/>
      <c r="G1398" s="1200"/>
      <c r="H1398" s="1200"/>
      <c r="I1398" s="1200"/>
      <c r="J1398" s="1200"/>
      <c r="K1398" s="1201"/>
    </row>
    <row r="1399" spans="1:11" s="41" customFormat="1" ht="19.5" customHeight="1">
      <c r="A1399" s="205"/>
      <c r="B1399" s="206" t="s">
        <v>801</v>
      </c>
      <c r="C1399" s="1199">
        <v>5895</v>
      </c>
      <c r="D1399" s="1200"/>
      <c r="E1399" s="1200"/>
      <c r="F1399" s="1200"/>
      <c r="G1399" s="1200"/>
      <c r="H1399" s="1200"/>
      <c r="I1399" s="1200"/>
      <c r="J1399" s="1200"/>
      <c r="K1399" s="1201"/>
    </row>
    <row r="1400" spans="1:11" s="41" customFormat="1" ht="19.5" customHeight="1">
      <c r="A1400" s="205"/>
      <c r="B1400" s="206" t="s">
        <v>802</v>
      </c>
      <c r="C1400" s="1199">
        <v>2965</v>
      </c>
      <c r="D1400" s="1200"/>
      <c r="E1400" s="1200"/>
      <c r="F1400" s="1200"/>
      <c r="G1400" s="1200"/>
      <c r="H1400" s="1200"/>
      <c r="I1400" s="1200"/>
      <c r="J1400" s="1200"/>
      <c r="K1400" s="1201"/>
    </row>
    <row r="1401" spans="1:11" s="41" customFormat="1" ht="19.5" customHeight="1" thickBot="1">
      <c r="A1401" s="207"/>
      <c r="B1401" s="208" t="s">
        <v>734</v>
      </c>
      <c r="C1401" s="1206">
        <v>1267</v>
      </c>
      <c r="D1401" s="1207"/>
      <c r="E1401" s="1207"/>
      <c r="F1401" s="1207"/>
      <c r="G1401" s="1207"/>
      <c r="H1401" s="1207"/>
      <c r="I1401" s="1207"/>
      <c r="J1401" s="1207"/>
      <c r="K1401" s="1208"/>
    </row>
    <row r="1402" spans="1:11" s="41" customFormat="1" ht="30" customHeight="1" thickBot="1">
      <c r="A1402" s="1209" t="s">
        <v>614</v>
      </c>
      <c r="B1402" s="1210"/>
      <c r="C1402" s="1210"/>
      <c r="D1402" s="1210"/>
      <c r="E1402" s="1210"/>
      <c r="F1402" s="1210"/>
      <c r="G1402" s="1210"/>
      <c r="H1402" s="1210"/>
      <c r="I1402" s="1210"/>
      <c r="J1402" s="1210"/>
      <c r="K1402" s="1211"/>
    </row>
    <row r="1403" spans="1:11" s="41" customFormat="1" ht="19.5" customHeight="1">
      <c r="A1403" s="1212" t="s">
        <v>794</v>
      </c>
      <c r="B1403" s="1243"/>
      <c r="C1403" s="1243"/>
      <c r="D1403" s="1243"/>
      <c r="E1403" s="1243"/>
      <c r="F1403" s="1243"/>
      <c r="G1403" s="1243"/>
      <c r="H1403" s="1243"/>
      <c r="I1403" s="1243"/>
      <c r="J1403" s="1243"/>
      <c r="K1403" s="1244"/>
    </row>
    <row r="1404" spans="1:11" s="41" customFormat="1" ht="19.5" customHeight="1" thickBot="1">
      <c r="A1404" s="1215" t="s">
        <v>797</v>
      </c>
      <c r="B1404" s="1216"/>
      <c r="C1404" s="1247"/>
      <c r="D1404" s="1247"/>
      <c r="E1404" s="1247"/>
      <c r="F1404" s="1247"/>
      <c r="G1404" s="1247"/>
      <c r="H1404" s="1247"/>
      <c r="I1404" s="1247"/>
      <c r="J1404" s="1247"/>
      <c r="K1404" s="1248"/>
    </row>
    <row r="1405" spans="1:11" ht="30" customHeight="1" thickBot="1">
      <c r="A1405" s="799" t="s">
        <v>363</v>
      </c>
      <c r="B1405" s="1219"/>
      <c r="C1405" s="1193" t="s">
        <v>307</v>
      </c>
      <c r="D1405" s="1194"/>
      <c r="E1405" s="1195"/>
      <c r="F1405" s="1193" t="s">
        <v>308</v>
      </c>
      <c r="G1405" s="1194"/>
      <c r="H1405" s="1195"/>
      <c r="I1405" s="1193" t="s">
        <v>482</v>
      </c>
      <c r="J1405" s="1194"/>
      <c r="K1405" s="1195"/>
    </row>
    <row r="1406" spans="1:11" ht="30" customHeight="1">
      <c r="A1406" s="1048" t="s">
        <v>795</v>
      </c>
      <c r="B1406" s="1228" t="s">
        <v>796</v>
      </c>
      <c r="C1406" s="1202" t="s">
        <v>303</v>
      </c>
      <c r="D1406" s="1203"/>
      <c r="E1406" s="1204" t="s">
        <v>304</v>
      </c>
      <c r="F1406" s="1202" t="s">
        <v>303</v>
      </c>
      <c r="G1406" s="1203"/>
      <c r="H1406" s="1204" t="s">
        <v>304</v>
      </c>
      <c r="I1406" s="1202" t="s">
        <v>303</v>
      </c>
      <c r="J1406" s="1203"/>
      <c r="K1406" s="1204" t="s">
        <v>304</v>
      </c>
    </row>
    <row r="1407" spans="1:11" ht="30" customHeight="1" thickBot="1">
      <c r="A1407" s="1049"/>
      <c r="B1407" s="1229"/>
      <c r="C1407" s="238" t="s">
        <v>305</v>
      </c>
      <c r="D1407" s="239" t="s">
        <v>306</v>
      </c>
      <c r="E1407" s="1205"/>
      <c r="F1407" s="238" t="s">
        <v>305</v>
      </c>
      <c r="G1407" s="239" t="s">
        <v>306</v>
      </c>
      <c r="H1407" s="1205"/>
      <c r="I1407" s="238" t="s">
        <v>305</v>
      </c>
      <c r="J1407" s="239" t="s">
        <v>306</v>
      </c>
      <c r="K1407" s="1205"/>
    </row>
    <row r="1408" spans="1:11" ht="19.5" customHeight="1">
      <c r="A1408" s="1077" t="s">
        <v>856</v>
      </c>
      <c r="B1408" s="218" t="s">
        <v>291</v>
      </c>
      <c r="C1408" s="211" t="s">
        <v>773</v>
      </c>
      <c r="D1408" s="209" t="s">
        <v>852</v>
      </c>
      <c r="E1408" s="210">
        <v>4198</v>
      </c>
      <c r="F1408" s="211" t="s">
        <v>773</v>
      </c>
      <c r="G1408" s="209" t="s">
        <v>852</v>
      </c>
      <c r="H1408" s="210">
        <v>1436</v>
      </c>
      <c r="I1408" s="211" t="s">
        <v>773</v>
      </c>
      <c r="J1408" s="209" t="s">
        <v>852</v>
      </c>
      <c r="K1408" s="210">
        <v>153</v>
      </c>
    </row>
    <row r="1409" spans="1:11" ht="19.5" customHeight="1" thickBot="1">
      <c r="A1409" s="1220"/>
      <c r="B1409" s="219"/>
      <c r="C1409" s="214"/>
      <c r="D1409" s="212"/>
      <c r="E1409" s="213"/>
      <c r="F1409" s="214"/>
      <c r="G1409" s="212"/>
      <c r="H1409" s="213"/>
      <c r="I1409" s="214"/>
      <c r="J1409" s="212"/>
      <c r="K1409" s="213"/>
    </row>
    <row r="1410" spans="1:11" s="156" customFormat="1" ht="19.5" customHeight="1" thickBot="1">
      <c r="A1410" s="1221"/>
      <c r="B1410" s="173" t="s">
        <v>810</v>
      </c>
      <c r="C1410" s="223">
        <f>SUM(C1408:C1409)</f>
        <v>0</v>
      </c>
      <c r="D1410" s="224" t="s">
        <v>852</v>
      </c>
      <c r="E1410" s="237">
        <f>SUM(E1408:E1409)</f>
        <v>4198</v>
      </c>
      <c r="F1410" s="223">
        <f>SUM(F1408:F1409)</f>
        <v>0</v>
      </c>
      <c r="G1410" s="224" t="s">
        <v>852</v>
      </c>
      <c r="H1410" s="237">
        <f>SUM(H1408:H1409)</f>
        <v>1436</v>
      </c>
      <c r="I1410" s="223">
        <f>SUM(I1408:I1409)</f>
        <v>0</v>
      </c>
      <c r="J1410" s="224" t="s">
        <v>852</v>
      </c>
      <c r="K1410" s="237">
        <f>SUM(K1408:K1409)</f>
        <v>153</v>
      </c>
    </row>
    <row r="1411" spans="1:11" s="232" customFormat="1" ht="19.5" customHeight="1" thickBot="1">
      <c r="A1411" s="1222" t="s">
        <v>365</v>
      </c>
      <c r="B1411" s="1223"/>
      <c r="C1411" s="230">
        <f>C1410</f>
        <v>0</v>
      </c>
      <c r="D1411" s="231"/>
      <c r="E1411" s="234">
        <f>E1410</f>
        <v>4198</v>
      </c>
      <c r="F1411" s="230">
        <f>F1410</f>
        <v>0</v>
      </c>
      <c r="G1411" s="231"/>
      <c r="H1411" s="234">
        <f>H1410</f>
        <v>1436</v>
      </c>
      <c r="I1411" s="230">
        <f>I1410</f>
        <v>0</v>
      </c>
      <c r="J1411" s="231"/>
      <c r="K1411" s="234">
        <f>K1410</f>
        <v>153</v>
      </c>
    </row>
    <row r="1412" spans="1:11" ht="9.75" customHeight="1" thickBot="1">
      <c r="A1412" s="40"/>
      <c r="B1412" s="41"/>
      <c r="C1412" s="42"/>
      <c r="D1412" s="42"/>
      <c r="E1412" s="42"/>
      <c r="F1412" s="42"/>
      <c r="G1412" s="42"/>
      <c r="H1412" s="42"/>
      <c r="I1412" s="42"/>
      <c r="J1412" s="42"/>
      <c r="K1412" s="43"/>
    </row>
    <row r="1413" spans="1:11" s="41" customFormat="1" ht="19.5" customHeight="1" thickBot="1">
      <c r="A1413" s="1230" t="s">
        <v>527</v>
      </c>
      <c r="B1413" s="1138"/>
      <c r="C1413" s="228">
        <f>C1411</f>
        <v>0</v>
      </c>
      <c r="D1413" s="229"/>
      <c r="E1413" s="253">
        <f>E1411</f>
        <v>4198</v>
      </c>
      <c r="F1413" s="228">
        <f>F1411</f>
        <v>0</v>
      </c>
      <c r="G1413" s="229"/>
      <c r="H1413" s="253">
        <f>H1411</f>
        <v>1436</v>
      </c>
      <c r="I1413" s="228">
        <f>I1411</f>
        <v>0</v>
      </c>
      <c r="J1413" s="229"/>
      <c r="K1413" s="253">
        <f>K1411</f>
        <v>153</v>
      </c>
    </row>
    <row r="1414" spans="1:11" ht="9.75" customHeight="1" thickBot="1">
      <c r="A1414" s="40"/>
      <c r="B1414" s="41"/>
      <c r="C1414" s="42"/>
      <c r="D1414" s="42"/>
      <c r="E1414" s="42"/>
      <c r="F1414" s="42"/>
      <c r="G1414" s="42"/>
      <c r="H1414" s="42"/>
      <c r="I1414" s="42"/>
      <c r="J1414" s="42"/>
      <c r="K1414" s="43"/>
    </row>
    <row r="1415" spans="1:11" s="41" customFormat="1" ht="19.5" customHeight="1" thickBot="1">
      <c r="A1415" s="1212" t="s">
        <v>528</v>
      </c>
      <c r="B1415" s="1243"/>
      <c r="C1415" s="1243"/>
      <c r="D1415" s="1243"/>
      <c r="E1415" s="1243"/>
      <c r="F1415" s="1243"/>
      <c r="G1415" s="1243"/>
      <c r="H1415" s="1243"/>
      <c r="I1415" s="1243"/>
      <c r="J1415" s="1243"/>
      <c r="K1415" s="1244"/>
    </row>
    <row r="1416" spans="1:11" s="41" customFormat="1" ht="19.5" customHeight="1" thickBot="1">
      <c r="A1416" s="1224" t="s">
        <v>705</v>
      </c>
      <c r="B1416" s="1225"/>
      <c r="C1416" s="1241"/>
      <c r="D1416" s="1241"/>
      <c r="E1416" s="1241"/>
      <c r="F1416" s="1241"/>
      <c r="G1416" s="1241"/>
      <c r="H1416" s="1241"/>
      <c r="I1416" s="1241"/>
      <c r="J1416" s="1241"/>
      <c r="K1416" s="1242"/>
    </row>
    <row r="1417" spans="1:11" ht="19.5" customHeight="1">
      <c r="A1417" s="1077" t="s">
        <v>875</v>
      </c>
      <c r="B1417" s="218" t="s">
        <v>292</v>
      </c>
      <c r="C1417" s="211" t="s">
        <v>773</v>
      </c>
      <c r="D1417" s="209" t="s">
        <v>852</v>
      </c>
      <c r="E1417" s="210">
        <v>114</v>
      </c>
      <c r="F1417" s="211" t="s">
        <v>773</v>
      </c>
      <c r="G1417" s="209" t="s">
        <v>852</v>
      </c>
      <c r="H1417" s="210">
        <v>309</v>
      </c>
      <c r="I1417" s="211" t="s">
        <v>773</v>
      </c>
      <c r="J1417" s="209" t="s">
        <v>852</v>
      </c>
      <c r="K1417" s="210">
        <v>75</v>
      </c>
    </row>
    <row r="1418" spans="1:11" ht="19.5" customHeight="1" thickBot="1">
      <c r="A1418" s="1220"/>
      <c r="B1418" s="219"/>
      <c r="C1418" s="214"/>
      <c r="D1418" s="212"/>
      <c r="E1418" s="213"/>
      <c r="F1418" s="214"/>
      <c r="G1418" s="212"/>
      <c r="H1418" s="213"/>
      <c r="I1418" s="214"/>
      <c r="J1418" s="212"/>
      <c r="K1418" s="213"/>
    </row>
    <row r="1419" spans="1:11" s="156" customFormat="1" ht="19.5" customHeight="1" thickBot="1">
      <c r="A1419" s="1221"/>
      <c r="B1419" s="173" t="s">
        <v>810</v>
      </c>
      <c r="C1419" s="223">
        <f>SUM(C1417:C1418)</f>
        <v>0</v>
      </c>
      <c r="D1419" s="224" t="s">
        <v>852</v>
      </c>
      <c r="E1419" s="237">
        <f>SUM(E1417:E1418)</f>
        <v>114</v>
      </c>
      <c r="F1419" s="223">
        <f>SUM(F1417:F1418)</f>
        <v>0</v>
      </c>
      <c r="G1419" s="224" t="s">
        <v>852</v>
      </c>
      <c r="H1419" s="237">
        <f>SUM(H1417:H1418)</f>
        <v>309</v>
      </c>
      <c r="I1419" s="223">
        <f>SUM(I1417:I1418)</f>
        <v>0</v>
      </c>
      <c r="J1419" s="224" t="s">
        <v>852</v>
      </c>
      <c r="K1419" s="237">
        <f>SUM(K1417:K1418)</f>
        <v>75</v>
      </c>
    </row>
    <row r="1420" spans="1:11" s="232" customFormat="1" ht="19.5" customHeight="1" thickBot="1">
      <c r="A1420" s="1222" t="s">
        <v>56</v>
      </c>
      <c r="B1420" s="1223"/>
      <c r="C1420" s="230">
        <f>C1419</f>
        <v>0</v>
      </c>
      <c r="D1420" s="231" t="s">
        <v>852</v>
      </c>
      <c r="E1420" s="234">
        <f>E1419</f>
        <v>114</v>
      </c>
      <c r="F1420" s="230">
        <f>F1419</f>
        <v>0</v>
      </c>
      <c r="G1420" s="231" t="s">
        <v>852</v>
      </c>
      <c r="H1420" s="234">
        <f>H1419</f>
        <v>309</v>
      </c>
      <c r="I1420" s="230">
        <f>I1419</f>
        <v>0</v>
      </c>
      <c r="J1420" s="231" t="s">
        <v>852</v>
      </c>
      <c r="K1420" s="234">
        <f>K1419</f>
        <v>75</v>
      </c>
    </row>
    <row r="1421" spans="1:11" ht="9.75" customHeight="1" thickBot="1">
      <c r="A1421" s="40"/>
      <c r="B1421" s="41"/>
      <c r="C1421" s="42"/>
      <c r="D1421" s="42"/>
      <c r="E1421" s="42"/>
      <c r="F1421" s="42"/>
      <c r="G1421" s="42"/>
      <c r="H1421" s="42"/>
      <c r="I1421" s="42"/>
      <c r="J1421" s="42"/>
      <c r="K1421" s="43"/>
    </row>
    <row r="1422" spans="1:11" s="41" customFormat="1" ht="19.5" customHeight="1" thickBot="1">
      <c r="A1422" s="1224" t="s">
        <v>55</v>
      </c>
      <c r="B1422" s="1225"/>
      <c r="C1422" s="1241"/>
      <c r="D1422" s="1241"/>
      <c r="E1422" s="1241"/>
      <c r="F1422" s="1241"/>
      <c r="G1422" s="1241"/>
      <c r="H1422" s="1241"/>
      <c r="I1422" s="1241"/>
      <c r="J1422" s="1241"/>
      <c r="K1422" s="1242"/>
    </row>
    <row r="1423" spans="1:11" ht="19.5" customHeight="1">
      <c r="A1423" s="1077" t="s">
        <v>876</v>
      </c>
      <c r="B1423" s="218" t="s">
        <v>768</v>
      </c>
      <c r="C1423" s="211" t="s">
        <v>773</v>
      </c>
      <c r="D1423" s="209"/>
      <c r="E1423" s="210">
        <v>823</v>
      </c>
      <c r="F1423" s="211" t="s">
        <v>773</v>
      </c>
      <c r="G1423" s="209"/>
      <c r="H1423" s="210">
        <v>290</v>
      </c>
      <c r="I1423" s="211" t="s">
        <v>773</v>
      </c>
      <c r="J1423" s="209"/>
      <c r="K1423" s="210">
        <v>133</v>
      </c>
    </row>
    <row r="1424" spans="1:11" ht="19.5" customHeight="1" thickBot="1">
      <c r="A1424" s="1220"/>
      <c r="B1424" s="222"/>
      <c r="C1424" s="214"/>
      <c r="D1424" s="212"/>
      <c r="E1424" s="213"/>
      <c r="F1424" s="214"/>
      <c r="G1424" s="212"/>
      <c r="H1424" s="213"/>
      <c r="I1424" s="214"/>
      <c r="J1424" s="212"/>
      <c r="K1424" s="213"/>
    </row>
    <row r="1425" spans="1:11" s="156" customFormat="1" ht="19.5" customHeight="1" thickBot="1">
      <c r="A1425" s="1221"/>
      <c r="B1425" s="173" t="s">
        <v>810</v>
      </c>
      <c r="C1425" s="223">
        <f>SUM(C1423:C1424)</f>
        <v>0</v>
      </c>
      <c r="D1425" s="224"/>
      <c r="E1425" s="237">
        <f>SUM(E1423:E1424)</f>
        <v>823</v>
      </c>
      <c r="F1425" s="223">
        <f>SUM(F1423:F1424)</f>
        <v>0</v>
      </c>
      <c r="G1425" s="224"/>
      <c r="H1425" s="237">
        <f>SUM(H1423:H1424)</f>
        <v>290</v>
      </c>
      <c r="I1425" s="223">
        <f>SUM(I1423:I1424)</f>
        <v>0</v>
      </c>
      <c r="J1425" s="224"/>
      <c r="K1425" s="237">
        <f>SUM(K1423:K1424)</f>
        <v>133</v>
      </c>
    </row>
    <row r="1426" spans="1:11" s="232" customFormat="1" ht="19.5" customHeight="1" thickBot="1">
      <c r="A1426" s="1222" t="s">
        <v>57</v>
      </c>
      <c r="B1426" s="1223"/>
      <c r="C1426" s="230">
        <f>C1425</f>
        <v>0</v>
      </c>
      <c r="D1426" s="231"/>
      <c r="E1426" s="234">
        <f>E1425</f>
        <v>823</v>
      </c>
      <c r="F1426" s="230">
        <f>F1425</f>
        <v>0</v>
      </c>
      <c r="G1426" s="231"/>
      <c r="H1426" s="234">
        <f>H1425</f>
        <v>290</v>
      </c>
      <c r="I1426" s="230">
        <f>I1425</f>
        <v>0</v>
      </c>
      <c r="J1426" s="231"/>
      <c r="K1426" s="234">
        <f>K1425</f>
        <v>133</v>
      </c>
    </row>
    <row r="1427" spans="1:11" ht="9.75" customHeight="1" thickBot="1">
      <c r="A1427" s="40"/>
      <c r="B1427" s="41"/>
      <c r="C1427" s="42"/>
      <c r="D1427" s="42"/>
      <c r="E1427" s="42"/>
      <c r="F1427" s="42"/>
      <c r="G1427" s="42"/>
      <c r="H1427" s="42"/>
      <c r="I1427" s="42"/>
      <c r="J1427" s="42"/>
      <c r="K1427" s="43"/>
    </row>
    <row r="1428" spans="1:11" s="41" customFormat="1" ht="19.5" customHeight="1" thickBot="1">
      <c r="A1428" s="1230" t="s">
        <v>529</v>
      </c>
      <c r="B1428" s="1138"/>
      <c r="C1428" s="228">
        <f>C1420+C1426</f>
        <v>0</v>
      </c>
      <c r="D1428" s="229"/>
      <c r="E1428" s="253">
        <f>E1420+E1426</f>
        <v>937</v>
      </c>
      <c r="F1428" s="228">
        <f>F1420+F1426</f>
        <v>0</v>
      </c>
      <c r="G1428" s="229"/>
      <c r="H1428" s="253">
        <f>H1420+H1426</f>
        <v>599</v>
      </c>
      <c r="I1428" s="228">
        <f>I1420+I1426</f>
        <v>0</v>
      </c>
      <c r="J1428" s="229"/>
      <c r="K1428" s="253">
        <f>K1420+K1426</f>
        <v>208</v>
      </c>
    </row>
    <row r="1429" spans="1:11" ht="9.75" customHeight="1" thickBot="1">
      <c r="A1429" s="40"/>
      <c r="B1429" s="41"/>
      <c r="C1429" s="42"/>
      <c r="D1429" s="42"/>
      <c r="E1429" s="42"/>
      <c r="F1429" s="42"/>
      <c r="G1429" s="42"/>
      <c r="H1429" s="42"/>
      <c r="I1429" s="42"/>
      <c r="J1429" s="42"/>
      <c r="K1429" s="43"/>
    </row>
    <row r="1430" spans="1:11" s="41" customFormat="1" ht="19.5" customHeight="1">
      <c r="A1430" s="1212" t="s">
        <v>532</v>
      </c>
      <c r="B1430" s="1243"/>
      <c r="C1430" s="1243"/>
      <c r="D1430" s="1243"/>
      <c r="E1430" s="1243"/>
      <c r="F1430" s="1243"/>
      <c r="G1430" s="1243"/>
      <c r="H1430" s="1243"/>
      <c r="I1430" s="1243"/>
      <c r="J1430" s="1243"/>
      <c r="K1430" s="1244"/>
    </row>
    <row r="1431" spans="1:11" s="41" customFormat="1" ht="19.5" customHeight="1" thickBot="1">
      <c r="A1431" s="1231" t="s">
        <v>62</v>
      </c>
      <c r="B1431" s="1232"/>
      <c r="C1431" s="1245"/>
      <c r="D1431" s="1245"/>
      <c r="E1431" s="1245"/>
      <c r="F1431" s="1245"/>
      <c r="G1431" s="1245"/>
      <c r="H1431" s="1245"/>
      <c r="I1431" s="1245"/>
      <c r="J1431" s="1245"/>
      <c r="K1431" s="1246"/>
    </row>
    <row r="1432" spans="1:11" ht="19.5" customHeight="1">
      <c r="A1432" s="1077" t="s">
        <v>877</v>
      </c>
      <c r="B1432" s="218" t="s">
        <v>129</v>
      </c>
      <c r="C1432" s="211"/>
      <c r="D1432" s="209"/>
      <c r="E1432" s="210">
        <v>671</v>
      </c>
      <c r="F1432" s="211"/>
      <c r="G1432" s="209"/>
      <c r="H1432" s="210">
        <v>857</v>
      </c>
      <c r="I1432" s="211"/>
      <c r="J1432" s="209"/>
      <c r="K1432" s="210">
        <v>842</v>
      </c>
    </row>
    <row r="1433" spans="1:11" ht="19.5" customHeight="1" thickBot="1">
      <c r="A1433" s="1220"/>
      <c r="B1433" s="222"/>
      <c r="C1433" s="244"/>
      <c r="D1433" s="245"/>
      <c r="E1433" s="246"/>
      <c r="F1433" s="244"/>
      <c r="G1433" s="245"/>
      <c r="H1433" s="246"/>
      <c r="I1433" s="244"/>
      <c r="J1433" s="245"/>
      <c r="K1433" s="246"/>
    </row>
    <row r="1434" spans="1:11" s="156" customFormat="1" ht="19.5" customHeight="1" thickBot="1">
      <c r="A1434" s="1221"/>
      <c r="B1434" s="173" t="s">
        <v>810</v>
      </c>
      <c r="C1434" s="223">
        <f>SUM(C1432:C1433)</f>
        <v>0</v>
      </c>
      <c r="D1434" s="224"/>
      <c r="E1434" s="237">
        <f>SUM(E1432:E1433)</f>
        <v>671</v>
      </c>
      <c r="F1434" s="223">
        <f>SUM(F1432:F1433)</f>
        <v>0</v>
      </c>
      <c r="G1434" s="224"/>
      <c r="H1434" s="237">
        <f>SUM(H1432:H1433)</f>
        <v>857</v>
      </c>
      <c r="I1434" s="223">
        <f>SUM(I1432:I1433)</f>
        <v>0</v>
      </c>
      <c r="J1434" s="224"/>
      <c r="K1434" s="237">
        <f>SUM(K1432:K1433)</f>
        <v>842</v>
      </c>
    </row>
    <row r="1435" spans="1:11" s="232" customFormat="1" ht="19.5" customHeight="1" thickBot="1">
      <c r="A1435" s="1222" t="s">
        <v>63</v>
      </c>
      <c r="B1435" s="1223"/>
      <c r="C1435" s="230">
        <f>C1434</f>
        <v>0</v>
      </c>
      <c r="D1435" s="231"/>
      <c r="E1435" s="234">
        <f>E1434</f>
        <v>671</v>
      </c>
      <c r="F1435" s="230">
        <f>F1434</f>
        <v>0</v>
      </c>
      <c r="G1435" s="231"/>
      <c r="H1435" s="234">
        <f>H1434</f>
        <v>857</v>
      </c>
      <c r="I1435" s="230">
        <f>I1434</f>
        <v>0</v>
      </c>
      <c r="J1435" s="231"/>
      <c r="K1435" s="234">
        <f>K1434</f>
        <v>842</v>
      </c>
    </row>
    <row r="1436" spans="1:11" ht="9.75" customHeight="1" thickBot="1">
      <c r="A1436" s="40"/>
      <c r="B1436" s="41"/>
      <c r="C1436" s="42"/>
      <c r="D1436" s="42"/>
      <c r="E1436" s="42"/>
      <c r="F1436" s="42"/>
      <c r="G1436" s="42"/>
      <c r="H1436" s="42"/>
      <c r="I1436" s="42"/>
      <c r="J1436" s="42"/>
      <c r="K1436" s="43"/>
    </row>
    <row r="1437" spans="1:11" s="41" customFormat="1" ht="19.5" customHeight="1" thickBot="1">
      <c r="A1437" s="1224" t="s">
        <v>65</v>
      </c>
      <c r="B1437" s="1225"/>
      <c r="C1437" s="1241"/>
      <c r="D1437" s="1241"/>
      <c r="E1437" s="1241"/>
      <c r="F1437" s="1241"/>
      <c r="G1437" s="1241"/>
      <c r="H1437" s="1241"/>
      <c r="I1437" s="1241"/>
      <c r="J1437" s="1241"/>
      <c r="K1437" s="1242"/>
    </row>
    <row r="1438" spans="1:11" ht="19.5" customHeight="1">
      <c r="A1438" s="1077" t="s">
        <v>865</v>
      </c>
      <c r="B1438" s="218" t="s">
        <v>293</v>
      </c>
      <c r="C1438" s="211"/>
      <c r="D1438" s="209"/>
      <c r="E1438" s="210">
        <v>89</v>
      </c>
      <c r="F1438" s="211"/>
      <c r="G1438" s="209"/>
      <c r="H1438" s="210">
        <v>73</v>
      </c>
      <c r="I1438" s="211"/>
      <c r="J1438" s="209"/>
      <c r="K1438" s="210">
        <v>64</v>
      </c>
    </row>
    <row r="1439" spans="1:11" ht="19.5" customHeight="1" thickBot="1">
      <c r="A1439" s="1220"/>
      <c r="B1439" s="222"/>
      <c r="C1439" s="244"/>
      <c r="D1439" s="245"/>
      <c r="E1439" s="246"/>
      <c r="F1439" s="244"/>
      <c r="G1439" s="245"/>
      <c r="H1439" s="246"/>
      <c r="I1439" s="244"/>
      <c r="J1439" s="245"/>
      <c r="K1439" s="246"/>
    </row>
    <row r="1440" spans="1:11" s="156" customFormat="1" ht="19.5" customHeight="1" thickBot="1">
      <c r="A1440" s="1221"/>
      <c r="B1440" s="173" t="s">
        <v>810</v>
      </c>
      <c r="C1440" s="223">
        <f>SUM(C1438:C1439)</f>
        <v>0</v>
      </c>
      <c r="D1440" s="224"/>
      <c r="E1440" s="237">
        <f>SUM(E1438:E1439)</f>
        <v>89</v>
      </c>
      <c r="F1440" s="223">
        <f>SUM(F1438:F1439)</f>
        <v>0</v>
      </c>
      <c r="G1440" s="224"/>
      <c r="H1440" s="237">
        <f>SUM(H1438:H1439)</f>
        <v>73</v>
      </c>
      <c r="I1440" s="223">
        <f>SUM(I1438:I1439)</f>
        <v>0</v>
      </c>
      <c r="J1440" s="224"/>
      <c r="K1440" s="237">
        <f>SUM(K1438:K1439)</f>
        <v>64</v>
      </c>
    </row>
    <row r="1441" spans="1:11" s="232" customFormat="1" ht="19.5" customHeight="1" thickBot="1">
      <c r="A1441" s="1222" t="s">
        <v>64</v>
      </c>
      <c r="B1441" s="1223"/>
      <c r="C1441" s="230">
        <f>C1440</f>
        <v>0</v>
      </c>
      <c r="D1441" s="231"/>
      <c r="E1441" s="234">
        <f>E1440</f>
        <v>89</v>
      </c>
      <c r="F1441" s="230">
        <f>F1440</f>
        <v>0</v>
      </c>
      <c r="G1441" s="231"/>
      <c r="H1441" s="234">
        <f>H1440</f>
        <v>73</v>
      </c>
      <c r="I1441" s="230">
        <f>I1440</f>
        <v>0</v>
      </c>
      <c r="J1441" s="231"/>
      <c r="K1441" s="234">
        <f>K1440</f>
        <v>64</v>
      </c>
    </row>
    <row r="1442" spans="1:11" ht="9.75" customHeight="1" thickBot="1">
      <c r="A1442" s="40"/>
      <c r="B1442" s="41"/>
      <c r="C1442" s="42"/>
      <c r="D1442" s="42"/>
      <c r="E1442" s="42"/>
      <c r="F1442" s="42"/>
      <c r="G1442" s="42"/>
      <c r="H1442" s="42"/>
      <c r="I1442" s="42"/>
      <c r="J1442" s="42"/>
      <c r="K1442" s="43"/>
    </row>
    <row r="1443" spans="1:11" s="41" customFormat="1" ht="19.5" customHeight="1" thickBot="1">
      <c r="A1443" s="1230" t="s">
        <v>533</v>
      </c>
      <c r="B1443" s="1138"/>
      <c r="C1443" s="228">
        <f>C1435+C1441</f>
        <v>0</v>
      </c>
      <c r="D1443" s="229"/>
      <c r="E1443" s="253">
        <f>E1435+E1441</f>
        <v>760</v>
      </c>
      <c r="F1443" s="228">
        <f>F1435+F1441</f>
        <v>0</v>
      </c>
      <c r="G1443" s="229"/>
      <c r="H1443" s="253">
        <f>H1435+H1441</f>
        <v>930</v>
      </c>
      <c r="I1443" s="228">
        <f>I1435+I1441</f>
        <v>0</v>
      </c>
      <c r="J1443" s="229"/>
      <c r="K1443" s="253">
        <f>K1435+K1441</f>
        <v>906</v>
      </c>
    </row>
    <row r="1444" spans="1:11" ht="9.75" customHeight="1" thickBot="1">
      <c r="A1444" s="40"/>
      <c r="B1444" s="41"/>
      <c r="C1444" s="42"/>
      <c r="D1444" s="42"/>
      <c r="E1444" s="42"/>
      <c r="F1444" s="42"/>
      <c r="G1444" s="42"/>
      <c r="H1444" s="42"/>
      <c r="I1444" s="42"/>
      <c r="J1444" s="42"/>
      <c r="K1444" s="43"/>
    </row>
    <row r="1445" spans="1:11" s="243" customFormat="1" ht="21.75" customHeight="1" thickBot="1">
      <c r="A1445" s="1239" t="s">
        <v>123</v>
      </c>
      <c r="B1445" s="1240"/>
      <c r="C1445" s="240">
        <f>C1413+C1428+C1443</f>
        <v>0</v>
      </c>
      <c r="D1445" s="241"/>
      <c r="E1445" s="254">
        <f>E1413+E1428+E1443</f>
        <v>5895</v>
      </c>
      <c r="F1445" s="240">
        <f>F1413+F1428+F1443</f>
        <v>0</v>
      </c>
      <c r="G1445" s="241"/>
      <c r="H1445" s="254">
        <f>H1413+H1428+H1443</f>
        <v>2965</v>
      </c>
      <c r="I1445" s="240">
        <f>I1413+I1428+I1443</f>
        <v>0</v>
      </c>
      <c r="J1445" s="241"/>
      <c r="K1445" s="254">
        <f>K1413+K1428+K1443</f>
        <v>1267</v>
      </c>
    </row>
    <row r="1459" spans="1:11" s="227" customFormat="1" ht="22.5" customHeight="1">
      <c r="A1459" s="1132" t="s">
        <v>67</v>
      </c>
      <c r="B1459" s="1132"/>
      <c r="C1459" s="1132"/>
      <c r="D1459" s="1132"/>
      <c r="E1459" s="1132"/>
      <c r="F1459" s="1132"/>
      <c r="G1459" s="1132"/>
      <c r="H1459" s="1132"/>
      <c r="I1459" s="1132"/>
      <c r="J1459" s="1132"/>
      <c r="K1459" s="1132"/>
    </row>
    <row r="1461" spans="8:11" ht="15" customHeight="1" thickBot="1">
      <c r="H1461" s="1180" t="s">
        <v>737</v>
      </c>
      <c r="I1461" s="1181"/>
      <c r="J1461" s="1181"/>
      <c r="K1461" s="1181"/>
    </row>
    <row r="1462" spans="1:11" s="41" customFormat="1" ht="19.5" customHeight="1" thickBot="1">
      <c r="A1462" s="1182" t="s">
        <v>607</v>
      </c>
      <c r="B1462" s="1183"/>
      <c r="C1462" s="1184" t="s">
        <v>704</v>
      </c>
      <c r="D1462" s="1185"/>
      <c r="E1462" s="1185"/>
      <c r="F1462" s="1185"/>
      <c r="G1462" s="1185"/>
      <c r="H1462" s="1185"/>
      <c r="I1462" s="1185"/>
      <c r="J1462" s="1185"/>
      <c r="K1462" s="1186"/>
    </row>
    <row r="1463" spans="1:11" s="41" customFormat="1" ht="19.5" customHeight="1" thickBot="1">
      <c r="A1463" s="1182" t="s">
        <v>608</v>
      </c>
      <c r="B1463" s="1183"/>
      <c r="C1463" s="1184" t="s">
        <v>122</v>
      </c>
      <c r="D1463" s="1185"/>
      <c r="E1463" s="1185"/>
      <c r="F1463" s="1185"/>
      <c r="G1463" s="1185"/>
      <c r="H1463" s="1185"/>
      <c r="I1463" s="1185"/>
      <c r="J1463" s="1185"/>
      <c r="K1463" s="1186"/>
    </row>
    <row r="1464" spans="1:11" s="41" customFormat="1" ht="19.5" customHeight="1">
      <c r="A1464" s="203" t="s">
        <v>609</v>
      </c>
      <c r="B1464" s="204" t="s">
        <v>610</v>
      </c>
      <c r="C1464" s="1187" t="s">
        <v>686</v>
      </c>
      <c r="D1464" s="1188"/>
      <c r="E1464" s="1188"/>
      <c r="F1464" s="1188"/>
      <c r="G1464" s="1188"/>
      <c r="H1464" s="1188"/>
      <c r="I1464" s="1188"/>
      <c r="J1464" s="1188"/>
      <c r="K1464" s="1189"/>
    </row>
    <row r="1465" spans="1:11" s="41" customFormat="1" ht="19.5" customHeight="1">
      <c r="A1465" s="205"/>
      <c r="B1465" s="206" t="s">
        <v>611</v>
      </c>
      <c r="C1465" s="1190" t="s">
        <v>31</v>
      </c>
      <c r="D1465" s="1191"/>
      <c r="E1465" s="1191"/>
      <c r="F1465" s="1191"/>
      <c r="G1465" s="1191"/>
      <c r="H1465" s="1191"/>
      <c r="I1465" s="1191"/>
      <c r="J1465" s="1191"/>
      <c r="K1465" s="1192"/>
    </row>
    <row r="1466" spans="1:11" s="41" customFormat="1" ht="19.5" customHeight="1">
      <c r="A1466" s="205"/>
      <c r="B1466" s="206" t="s">
        <v>612</v>
      </c>
      <c r="C1466" s="1196" t="s">
        <v>116</v>
      </c>
      <c r="D1466" s="1197"/>
      <c r="E1466" s="1197"/>
      <c r="F1466" s="1197"/>
      <c r="G1466" s="1197"/>
      <c r="H1466" s="1197"/>
      <c r="I1466" s="1197"/>
      <c r="J1466" s="1197"/>
      <c r="K1466" s="1198"/>
    </row>
    <row r="1467" spans="1:11" s="41" customFormat="1" ht="19.5" customHeight="1">
      <c r="A1467" s="205"/>
      <c r="B1467" s="206" t="s">
        <v>790</v>
      </c>
      <c r="C1467" s="1196" t="s">
        <v>96</v>
      </c>
      <c r="D1467" s="1197"/>
      <c r="E1467" s="1197"/>
      <c r="F1467" s="1197"/>
      <c r="G1467" s="1197"/>
      <c r="H1467" s="1197"/>
      <c r="I1467" s="1197"/>
      <c r="J1467" s="1197"/>
      <c r="K1467" s="1198"/>
    </row>
    <row r="1468" spans="1:11" s="41" customFormat="1" ht="28.5" customHeight="1">
      <c r="A1468" s="205"/>
      <c r="B1468" s="206" t="s">
        <v>613</v>
      </c>
      <c r="C1468" s="1196" t="s">
        <v>332</v>
      </c>
      <c r="D1468" s="1197"/>
      <c r="E1468" s="1197"/>
      <c r="F1468" s="1197"/>
      <c r="G1468" s="1197"/>
      <c r="H1468" s="1197"/>
      <c r="I1468" s="1197"/>
      <c r="J1468" s="1197"/>
      <c r="K1468" s="1198"/>
    </row>
    <row r="1469" spans="1:11" s="41" customFormat="1" ht="19.5" customHeight="1">
      <c r="A1469" s="205"/>
      <c r="B1469" s="206" t="s">
        <v>816</v>
      </c>
      <c r="C1469" s="1199">
        <f>C1470+C1471+C1472+C1473</f>
        <v>89516</v>
      </c>
      <c r="D1469" s="1200"/>
      <c r="E1469" s="1200"/>
      <c r="F1469" s="1200"/>
      <c r="G1469" s="1200"/>
      <c r="H1469" s="1200"/>
      <c r="I1469" s="1200"/>
      <c r="J1469" s="1200"/>
      <c r="K1469" s="1201"/>
    </row>
    <row r="1470" spans="1:11" s="41" customFormat="1" ht="19.5" customHeight="1">
      <c r="A1470" s="205"/>
      <c r="B1470" s="206" t="s">
        <v>656</v>
      </c>
      <c r="C1470" s="1199">
        <v>0</v>
      </c>
      <c r="D1470" s="1200"/>
      <c r="E1470" s="1200"/>
      <c r="F1470" s="1200"/>
      <c r="G1470" s="1200"/>
      <c r="H1470" s="1200"/>
      <c r="I1470" s="1200"/>
      <c r="J1470" s="1200"/>
      <c r="K1470" s="1201"/>
    </row>
    <row r="1471" spans="1:11" s="41" customFormat="1" ht="19.5" customHeight="1">
      <c r="A1471" s="205"/>
      <c r="B1471" s="206" t="s">
        <v>801</v>
      </c>
      <c r="C1471" s="1199">
        <v>25670</v>
      </c>
      <c r="D1471" s="1200"/>
      <c r="E1471" s="1200"/>
      <c r="F1471" s="1200"/>
      <c r="G1471" s="1200"/>
      <c r="H1471" s="1200"/>
      <c r="I1471" s="1200"/>
      <c r="J1471" s="1200"/>
      <c r="K1471" s="1201"/>
    </row>
    <row r="1472" spans="1:11" s="41" customFormat="1" ht="19.5" customHeight="1">
      <c r="A1472" s="205"/>
      <c r="B1472" s="206" t="s">
        <v>802</v>
      </c>
      <c r="C1472" s="1199">
        <v>35330</v>
      </c>
      <c r="D1472" s="1200"/>
      <c r="E1472" s="1200"/>
      <c r="F1472" s="1200"/>
      <c r="G1472" s="1200"/>
      <c r="H1472" s="1200"/>
      <c r="I1472" s="1200"/>
      <c r="J1472" s="1200"/>
      <c r="K1472" s="1201"/>
    </row>
    <row r="1473" spans="1:11" s="41" customFormat="1" ht="19.5" customHeight="1" thickBot="1">
      <c r="A1473" s="207"/>
      <c r="B1473" s="208" t="s">
        <v>734</v>
      </c>
      <c r="C1473" s="1206">
        <v>28516</v>
      </c>
      <c r="D1473" s="1207"/>
      <c r="E1473" s="1207"/>
      <c r="F1473" s="1207"/>
      <c r="G1473" s="1207"/>
      <c r="H1473" s="1207"/>
      <c r="I1473" s="1207"/>
      <c r="J1473" s="1207"/>
      <c r="K1473" s="1208"/>
    </row>
    <row r="1474" spans="1:11" s="41" customFormat="1" ht="30" customHeight="1" thickBot="1">
      <c r="A1474" s="1209" t="s">
        <v>614</v>
      </c>
      <c r="B1474" s="1210"/>
      <c r="C1474" s="1210"/>
      <c r="D1474" s="1210"/>
      <c r="E1474" s="1210"/>
      <c r="F1474" s="1210"/>
      <c r="G1474" s="1210"/>
      <c r="H1474" s="1210"/>
      <c r="I1474" s="1210"/>
      <c r="J1474" s="1210"/>
      <c r="K1474" s="1211"/>
    </row>
    <row r="1475" spans="1:11" s="41" customFormat="1" ht="19.5" customHeight="1">
      <c r="A1475" s="1212" t="s">
        <v>794</v>
      </c>
      <c r="B1475" s="1243"/>
      <c r="C1475" s="1243"/>
      <c r="D1475" s="1243"/>
      <c r="E1475" s="1243"/>
      <c r="F1475" s="1243"/>
      <c r="G1475" s="1243"/>
      <c r="H1475" s="1243"/>
      <c r="I1475" s="1243"/>
      <c r="J1475" s="1243"/>
      <c r="K1475" s="1244"/>
    </row>
    <row r="1476" spans="1:11" s="41" customFormat="1" ht="19.5" customHeight="1" thickBot="1">
      <c r="A1476" s="1215" t="s">
        <v>797</v>
      </c>
      <c r="B1476" s="1216"/>
      <c r="C1476" s="1247"/>
      <c r="D1476" s="1247"/>
      <c r="E1476" s="1247"/>
      <c r="F1476" s="1247"/>
      <c r="G1476" s="1247"/>
      <c r="H1476" s="1247"/>
      <c r="I1476" s="1247"/>
      <c r="J1476" s="1247"/>
      <c r="K1476" s="1248"/>
    </row>
    <row r="1477" spans="1:11" ht="30" customHeight="1" thickBot="1">
      <c r="A1477" s="799" t="s">
        <v>363</v>
      </c>
      <c r="B1477" s="1219"/>
      <c r="C1477" s="1193" t="s">
        <v>307</v>
      </c>
      <c r="D1477" s="1194"/>
      <c r="E1477" s="1195"/>
      <c r="F1477" s="1193" t="s">
        <v>308</v>
      </c>
      <c r="G1477" s="1194"/>
      <c r="H1477" s="1195"/>
      <c r="I1477" s="1193" t="s">
        <v>482</v>
      </c>
      <c r="J1477" s="1194"/>
      <c r="K1477" s="1195"/>
    </row>
    <row r="1478" spans="1:11" ht="30" customHeight="1">
      <c r="A1478" s="1048" t="s">
        <v>795</v>
      </c>
      <c r="B1478" s="1228" t="s">
        <v>796</v>
      </c>
      <c r="C1478" s="1202" t="s">
        <v>303</v>
      </c>
      <c r="D1478" s="1203"/>
      <c r="E1478" s="1204" t="s">
        <v>304</v>
      </c>
      <c r="F1478" s="1202" t="s">
        <v>303</v>
      </c>
      <c r="G1478" s="1203"/>
      <c r="H1478" s="1204" t="s">
        <v>304</v>
      </c>
      <c r="I1478" s="1202" t="s">
        <v>303</v>
      </c>
      <c r="J1478" s="1203"/>
      <c r="K1478" s="1204" t="s">
        <v>304</v>
      </c>
    </row>
    <row r="1479" spans="1:11" ht="30" customHeight="1" thickBot="1">
      <c r="A1479" s="1049"/>
      <c r="B1479" s="1229"/>
      <c r="C1479" s="238" t="s">
        <v>305</v>
      </c>
      <c r="D1479" s="239" t="s">
        <v>306</v>
      </c>
      <c r="E1479" s="1205"/>
      <c r="F1479" s="238" t="s">
        <v>305</v>
      </c>
      <c r="G1479" s="239" t="s">
        <v>306</v>
      </c>
      <c r="H1479" s="1205"/>
      <c r="I1479" s="238" t="s">
        <v>305</v>
      </c>
      <c r="J1479" s="239" t="s">
        <v>306</v>
      </c>
      <c r="K1479" s="1205"/>
    </row>
    <row r="1480" spans="1:11" ht="19.5" customHeight="1">
      <c r="A1480" s="1077" t="s">
        <v>855</v>
      </c>
      <c r="B1480" s="218" t="s">
        <v>751</v>
      </c>
      <c r="C1480" s="211">
        <v>4</v>
      </c>
      <c r="D1480" s="209" t="s">
        <v>852</v>
      </c>
      <c r="E1480" s="210">
        <v>2</v>
      </c>
      <c r="F1480" s="211">
        <v>6</v>
      </c>
      <c r="G1480" s="209" t="s">
        <v>852</v>
      </c>
      <c r="H1480" s="210">
        <v>3</v>
      </c>
      <c r="I1480" s="211">
        <v>13</v>
      </c>
      <c r="J1480" s="209" t="s">
        <v>852</v>
      </c>
      <c r="K1480" s="210">
        <v>9</v>
      </c>
    </row>
    <row r="1481" spans="1:11" ht="19.5" customHeight="1">
      <c r="A1481" s="1220"/>
      <c r="B1481" s="222" t="s">
        <v>659</v>
      </c>
      <c r="C1481" s="214">
        <v>4</v>
      </c>
      <c r="D1481" s="212" t="s">
        <v>852</v>
      </c>
      <c r="E1481" s="213">
        <v>1</v>
      </c>
      <c r="F1481" s="214">
        <v>10</v>
      </c>
      <c r="G1481" s="212" t="s">
        <v>852</v>
      </c>
      <c r="H1481" s="213">
        <v>4</v>
      </c>
      <c r="I1481" s="214">
        <v>14</v>
      </c>
      <c r="J1481" s="212" t="s">
        <v>852</v>
      </c>
      <c r="K1481" s="213">
        <v>4</v>
      </c>
    </row>
    <row r="1482" spans="1:11" ht="19.5" customHeight="1">
      <c r="A1482" s="1220"/>
      <c r="B1482" s="219" t="s">
        <v>660</v>
      </c>
      <c r="C1482" s="214">
        <v>5</v>
      </c>
      <c r="D1482" s="212" t="s">
        <v>852</v>
      </c>
      <c r="E1482" s="213">
        <v>1</v>
      </c>
      <c r="F1482" s="214">
        <v>12</v>
      </c>
      <c r="G1482" s="212" t="s">
        <v>852</v>
      </c>
      <c r="H1482" s="213">
        <v>2</v>
      </c>
      <c r="I1482" s="214">
        <v>5</v>
      </c>
      <c r="J1482" s="212" t="s">
        <v>852</v>
      </c>
      <c r="K1482" s="213">
        <v>1</v>
      </c>
    </row>
    <row r="1483" spans="1:11" ht="19.5" customHeight="1">
      <c r="A1483" s="1220"/>
      <c r="B1483" s="219" t="s">
        <v>661</v>
      </c>
      <c r="C1483" s="214">
        <v>2</v>
      </c>
      <c r="D1483" s="212" t="s">
        <v>852</v>
      </c>
      <c r="E1483" s="213">
        <v>1</v>
      </c>
      <c r="F1483" s="214"/>
      <c r="G1483" s="212"/>
      <c r="H1483" s="213"/>
      <c r="I1483" s="214">
        <v>2</v>
      </c>
      <c r="J1483" s="212" t="s">
        <v>852</v>
      </c>
      <c r="K1483" s="213">
        <v>1</v>
      </c>
    </row>
    <row r="1484" spans="1:11" ht="19.5" customHeight="1" thickBot="1">
      <c r="A1484" s="1220"/>
      <c r="B1484" s="220" t="s">
        <v>662</v>
      </c>
      <c r="C1484" s="215">
        <v>15</v>
      </c>
      <c r="D1484" s="216" t="s">
        <v>852</v>
      </c>
      <c r="E1484" s="217">
        <v>2</v>
      </c>
      <c r="F1484" s="214">
        <v>15</v>
      </c>
      <c r="G1484" s="216" t="s">
        <v>852</v>
      </c>
      <c r="H1484" s="213">
        <v>3</v>
      </c>
      <c r="I1484" s="214">
        <v>20</v>
      </c>
      <c r="J1484" s="216" t="s">
        <v>852</v>
      </c>
      <c r="K1484" s="213">
        <v>4</v>
      </c>
    </row>
    <row r="1485" spans="1:11" s="156" customFormat="1" ht="19.5" customHeight="1" thickBot="1">
      <c r="A1485" s="1221"/>
      <c r="B1485" s="173" t="s">
        <v>810</v>
      </c>
      <c r="C1485" s="223">
        <f>SUM(C1480:C1484)</f>
        <v>30</v>
      </c>
      <c r="D1485" s="224"/>
      <c r="E1485" s="237">
        <f>SUM(E1480:E1484)</f>
        <v>7</v>
      </c>
      <c r="F1485" s="223">
        <f>SUM(F1480:F1484)</f>
        <v>43</v>
      </c>
      <c r="G1485" s="224"/>
      <c r="H1485" s="237">
        <f>SUM(H1480:H1484)</f>
        <v>12</v>
      </c>
      <c r="I1485" s="223">
        <f>SUM(I1480:I1484)</f>
        <v>54</v>
      </c>
      <c r="J1485" s="224"/>
      <c r="K1485" s="237">
        <f>SUM(K1480:K1484)</f>
        <v>19</v>
      </c>
    </row>
    <row r="1486" spans="1:11" ht="9.75" customHeight="1" thickBot="1">
      <c r="A1486" s="40"/>
      <c r="B1486" s="41"/>
      <c r="C1486" s="42"/>
      <c r="D1486" s="42"/>
      <c r="E1486" s="42"/>
      <c r="F1486" s="42"/>
      <c r="G1486" s="42"/>
      <c r="H1486" s="42"/>
      <c r="I1486" s="42"/>
      <c r="J1486" s="42"/>
      <c r="K1486" s="43"/>
    </row>
    <row r="1487" spans="1:11" ht="19.5" customHeight="1">
      <c r="A1487" s="1077" t="s">
        <v>869</v>
      </c>
      <c r="B1487" s="218" t="s">
        <v>664</v>
      </c>
      <c r="C1487" s="211">
        <v>15</v>
      </c>
      <c r="D1487" s="209" t="s">
        <v>852</v>
      </c>
      <c r="E1487" s="210">
        <v>15</v>
      </c>
      <c r="F1487" s="211">
        <v>15</v>
      </c>
      <c r="G1487" s="209" t="s">
        <v>852</v>
      </c>
      <c r="H1487" s="210">
        <v>15</v>
      </c>
      <c r="I1487" s="211">
        <v>50</v>
      </c>
      <c r="J1487" s="209" t="s">
        <v>852</v>
      </c>
      <c r="K1487" s="210">
        <v>50</v>
      </c>
    </row>
    <row r="1488" spans="1:11" ht="19.5" customHeight="1">
      <c r="A1488" s="1220"/>
      <c r="B1488" s="222" t="s">
        <v>665</v>
      </c>
      <c r="C1488" s="214">
        <v>15</v>
      </c>
      <c r="D1488" s="212" t="s">
        <v>852</v>
      </c>
      <c r="E1488" s="213">
        <v>30</v>
      </c>
      <c r="F1488" s="214">
        <v>15</v>
      </c>
      <c r="G1488" s="212" t="s">
        <v>852</v>
      </c>
      <c r="H1488" s="213">
        <v>30</v>
      </c>
      <c r="I1488" s="214">
        <v>50</v>
      </c>
      <c r="J1488" s="212" t="s">
        <v>852</v>
      </c>
      <c r="K1488" s="213">
        <v>50</v>
      </c>
    </row>
    <row r="1489" spans="1:11" ht="19.5" customHeight="1">
      <c r="A1489" s="1220"/>
      <c r="B1489" s="219" t="s">
        <v>663</v>
      </c>
      <c r="C1489" s="214">
        <v>1</v>
      </c>
      <c r="D1489" s="212" t="s">
        <v>852</v>
      </c>
      <c r="E1489" s="213">
        <v>25</v>
      </c>
      <c r="F1489" s="214">
        <v>1</v>
      </c>
      <c r="G1489" s="212" t="s">
        <v>852</v>
      </c>
      <c r="H1489" s="213">
        <v>25</v>
      </c>
      <c r="I1489" s="214"/>
      <c r="J1489" s="212"/>
      <c r="K1489" s="213"/>
    </row>
    <row r="1490" spans="1:11" ht="19.5" customHeight="1">
      <c r="A1490" s="1220"/>
      <c r="B1490" s="219" t="s">
        <v>666</v>
      </c>
      <c r="C1490" s="214">
        <v>3</v>
      </c>
      <c r="D1490" s="212" t="s">
        <v>852</v>
      </c>
      <c r="E1490" s="213">
        <v>27</v>
      </c>
      <c r="F1490" s="214">
        <v>2</v>
      </c>
      <c r="G1490" s="212" t="s">
        <v>852</v>
      </c>
      <c r="H1490" s="213">
        <v>18</v>
      </c>
      <c r="I1490" s="214">
        <v>1</v>
      </c>
      <c r="J1490" s="212" t="s">
        <v>852</v>
      </c>
      <c r="K1490" s="213">
        <v>11</v>
      </c>
    </row>
    <row r="1491" spans="1:11" ht="19.5" customHeight="1" thickBot="1">
      <c r="A1491" s="1220"/>
      <c r="B1491" s="220"/>
      <c r="C1491" s="215"/>
      <c r="D1491" s="216"/>
      <c r="E1491" s="217"/>
      <c r="F1491" s="214"/>
      <c r="G1491" s="212"/>
      <c r="H1491" s="213"/>
      <c r="I1491" s="214"/>
      <c r="J1491" s="212"/>
      <c r="K1491" s="213"/>
    </row>
    <row r="1492" spans="1:11" s="156" customFormat="1" ht="19.5" customHeight="1" thickBot="1">
      <c r="A1492" s="1221"/>
      <c r="B1492" s="173" t="s">
        <v>810</v>
      </c>
      <c r="C1492" s="223">
        <f>SUM(C1487:C1491)</f>
        <v>34</v>
      </c>
      <c r="D1492" s="224"/>
      <c r="E1492" s="237">
        <f>SUM(E1487:E1491)</f>
        <v>97</v>
      </c>
      <c r="F1492" s="223">
        <f>SUM(F1487:F1491)</f>
        <v>33</v>
      </c>
      <c r="G1492" s="224"/>
      <c r="H1492" s="237">
        <f>SUM(H1487:H1491)</f>
        <v>88</v>
      </c>
      <c r="I1492" s="223">
        <f>SUM(I1487:I1491)</f>
        <v>101</v>
      </c>
      <c r="J1492" s="224"/>
      <c r="K1492" s="237">
        <f>SUM(K1487:K1491)</f>
        <v>111</v>
      </c>
    </row>
    <row r="1493" spans="1:11" ht="9.75" customHeight="1" thickBot="1">
      <c r="A1493" s="40"/>
      <c r="B1493" s="41"/>
      <c r="C1493" s="42"/>
      <c r="D1493" s="42"/>
      <c r="E1493" s="42"/>
      <c r="F1493" s="42"/>
      <c r="G1493" s="42"/>
      <c r="H1493" s="42"/>
      <c r="I1493" s="42"/>
      <c r="J1493" s="42"/>
      <c r="K1493" s="43"/>
    </row>
    <row r="1494" spans="1:11" ht="19.5" customHeight="1">
      <c r="A1494" s="1077" t="s">
        <v>856</v>
      </c>
      <c r="B1494" s="218" t="s">
        <v>687</v>
      </c>
      <c r="C1494" s="211">
        <v>27</v>
      </c>
      <c r="D1494" s="209" t="s">
        <v>852</v>
      </c>
      <c r="E1494" s="210">
        <v>18000</v>
      </c>
      <c r="F1494" s="211">
        <v>167</v>
      </c>
      <c r="G1494" s="209" t="s">
        <v>852</v>
      </c>
      <c r="H1494" s="210">
        <v>26400</v>
      </c>
      <c r="I1494" s="211">
        <v>80</v>
      </c>
      <c r="J1494" s="209" t="s">
        <v>852</v>
      </c>
      <c r="K1494" s="210">
        <v>26000</v>
      </c>
    </row>
    <row r="1495" spans="1:11" ht="19.5" customHeight="1">
      <c r="A1495" s="1220"/>
      <c r="B1495" s="222"/>
      <c r="C1495" s="244"/>
      <c r="D1495" s="245"/>
      <c r="E1495" s="246"/>
      <c r="F1495" s="244"/>
      <c r="G1495" s="245"/>
      <c r="H1495" s="246"/>
      <c r="I1495" s="244"/>
      <c r="J1495" s="245"/>
      <c r="K1495" s="246"/>
    </row>
    <row r="1496" spans="1:11" ht="19.5" customHeight="1" thickBot="1">
      <c r="A1496" s="1220"/>
      <c r="B1496" s="222"/>
      <c r="C1496" s="214"/>
      <c r="D1496" s="212"/>
      <c r="E1496" s="213"/>
      <c r="F1496" s="214"/>
      <c r="G1496" s="212"/>
      <c r="H1496" s="213"/>
      <c r="I1496" s="214"/>
      <c r="J1496" s="212"/>
      <c r="K1496" s="213"/>
    </row>
    <row r="1497" spans="1:11" s="156" customFormat="1" ht="19.5" customHeight="1" thickBot="1">
      <c r="A1497" s="1221"/>
      <c r="B1497" s="173" t="s">
        <v>810</v>
      </c>
      <c r="C1497" s="223">
        <f>SUM(C1494:C1496)</f>
        <v>27</v>
      </c>
      <c r="D1497" s="224"/>
      <c r="E1497" s="237">
        <f>SUM(E1494:E1496)</f>
        <v>18000</v>
      </c>
      <c r="F1497" s="223">
        <f>SUM(F1494:F1496)</f>
        <v>167</v>
      </c>
      <c r="G1497" s="224"/>
      <c r="H1497" s="237">
        <f>SUM(H1494:H1496)</f>
        <v>26400</v>
      </c>
      <c r="I1497" s="223">
        <f>SUM(I1494:I1496)</f>
        <v>80</v>
      </c>
      <c r="J1497" s="224"/>
      <c r="K1497" s="237">
        <f>SUM(K1494:K1496)</f>
        <v>26000</v>
      </c>
    </row>
    <row r="1498" spans="1:11" s="232" customFormat="1" ht="19.5" customHeight="1" thickBot="1">
      <c r="A1498" s="1222" t="s">
        <v>365</v>
      </c>
      <c r="B1498" s="1223"/>
      <c r="C1498" s="230">
        <f>C1485+C1492+C1497</f>
        <v>91</v>
      </c>
      <c r="D1498" s="231"/>
      <c r="E1498" s="234">
        <f>E1485+E1492+E1497</f>
        <v>18104</v>
      </c>
      <c r="F1498" s="230">
        <f>F1485+F1492+F1497</f>
        <v>243</v>
      </c>
      <c r="G1498" s="231"/>
      <c r="H1498" s="234">
        <f>H1485+H1492+H1497</f>
        <v>26500</v>
      </c>
      <c r="I1498" s="230">
        <f>I1485+I1492+I1497</f>
        <v>235</v>
      </c>
      <c r="J1498" s="231"/>
      <c r="K1498" s="234">
        <f>K1485+K1492+K1497</f>
        <v>26130</v>
      </c>
    </row>
    <row r="1499" spans="1:11" ht="9.75" customHeight="1" thickBot="1">
      <c r="A1499" s="40"/>
      <c r="B1499" s="41"/>
      <c r="C1499" s="42"/>
      <c r="D1499" s="42"/>
      <c r="E1499" s="42"/>
      <c r="F1499" s="42"/>
      <c r="G1499" s="42"/>
      <c r="H1499" s="42"/>
      <c r="I1499" s="42"/>
      <c r="J1499" s="42"/>
      <c r="K1499" s="43"/>
    </row>
    <row r="1500" spans="1:11" s="41" customFormat="1" ht="19.5" customHeight="1" thickBot="1">
      <c r="A1500" s="1224" t="s">
        <v>798</v>
      </c>
      <c r="B1500" s="1225"/>
      <c r="C1500" s="1241"/>
      <c r="D1500" s="1241"/>
      <c r="E1500" s="1241"/>
      <c r="F1500" s="1241"/>
      <c r="G1500" s="1241"/>
      <c r="H1500" s="1241"/>
      <c r="I1500" s="1241"/>
      <c r="J1500" s="1241"/>
      <c r="K1500" s="1242"/>
    </row>
    <row r="1501" spans="1:11" ht="19.5" customHeight="1">
      <c r="A1501" s="1077" t="s">
        <v>878</v>
      </c>
      <c r="B1501" s="218" t="s">
        <v>674</v>
      </c>
      <c r="C1501" s="211">
        <v>10</v>
      </c>
      <c r="D1501" s="209" t="s">
        <v>852</v>
      </c>
      <c r="E1501" s="210">
        <v>5</v>
      </c>
      <c r="F1501" s="211">
        <v>25</v>
      </c>
      <c r="G1501" s="209" t="s">
        <v>852</v>
      </c>
      <c r="H1501" s="210">
        <v>14</v>
      </c>
      <c r="I1501" s="211">
        <v>35</v>
      </c>
      <c r="J1501" s="209" t="s">
        <v>852</v>
      </c>
      <c r="K1501" s="210">
        <v>110</v>
      </c>
    </row>
    <row r="1502" spans="1:11" ht="19.5" customHeight="1">
      <c r="A1502" s="1220"/>
      <c r="B1502" s="222" t="s">
        <v>673</v>
      </c>
      <c r="C1502" s="214">
        <v>20</v>
      </c>
      <c r="D1502" s="212" t="s">
        <v>852</v>
      </c>
      <c r="E1502" s="213">
        <v>70</v>
      </c>
      <c r="F1502" s="214">
        <v>35</v>
      </c>
      <c r="G1502" s="212" t="s">
        <v>852</v>
      </c>
      <c r="H1502" s="213">
        <v>123</v>
      </c>
      <c r="I1502" s="214">
        <v>35</v>
      </c>
      <c r="J1502" s="212" t="s">
        <v>852</v>
      </c>
      <c r="K1502" s="213">
        <v>221</v>
      </c>
    </row>
    <row r="1503" spans="1:11" ht="19.5" customHeight="1">
      <c r="A1503" s="1220"/>
      <c r="B1503" s="219" t="s">
        <v>672</v>
      </c>
      <c r="C1503" s="214">
        <v>10</v>
      </c>
      <c r="D1503" s="212" t="s">
        <v>649</v>
      </c>
      <c r="E1503" s="213">
        <v>15</v>
      </c>
      <c r="F1503" s="214">
        <v>20</v>
      </c>
      <c r="G1503" s="212" t="s">
        <v>649</v>
      </c>
      <c r="H1503" s="213">
        <v>30</v>
      </c>
      <c r="I1503" s="214">
        <v>20</v>
      </c>
      <c r="J1503" s="212" t="s">
        <v>649</v>
      </c>
      <c r="K1503" s="213">
        <v>130</v>
      </c>
    </row>
    <row r="1504" spans="1:11" ht="19.5" customHeight="1">
      <c r="A1504" s="1220"/>
      <c r="B1504" s="219" t="s">
        <v>675</v>
      </c>
      <c r="C1504" s="214">
        <v>20</v>
      </c>
      <c r="D1504" s="212" t="s">
        <v>852</v>
      </c>
      <c r="E1504" s="213">
        <v>64</v>
      </c>
      <c r="F1504" s="214">
        <v>20</v>
      </c>
      <c r="G1504" s="212" t="s">
        <v>852</v>
      </c>
      <c r="H1504" s="213">
        <v>44</v>
      </c>
      <c r="I1504" s="214">
        <v>20</v>
      </c>
      <c r="J1504" s="212" t="s">
        <v>852</v>
      </c>
      <c r="K1504" s="213">
        <v>255</v>
      </c>
    </row>
    <row r="1505" spans="1:11" ht="19.5" customHeight="1">
      <c r="A1505" s="1220"/>
      <c r="B1505" s="220"/>
      <c r="C1505" s="215"/>
      <c r="D1505" s="216"/>
      <c r="E1505" s="217"/>
      <c r="F1505" s="214"/>
      <c r="G1505" s="212"/>
      <c r="H1505" s="213"/>
      <c r="I1505" s="214"/>
      <c r="J1505" s="212"/>
      <c r="K1505" s="213"/>
    </row>
    <row r="1506" spans="1:11" ht="19.5" customHeight="1" thickBot="1">
      <c r="A1506" s="1220"/>
      <c r="B1506" s="220"/>
      <c r="C1506" s="215"/>
      <c r="D1506" s="216"/>
      <c r="E1506" s="217"/>
      <c r="F1506" s="214"/>
      <c r="G1506" s="212"/>
      <c r="H1506" s="213"/>
      <c r="I1506" s="214"/>
      <c r="J1506" s="212"/>
      <c r="K1506" s="213"/>
    </row>
    <row r="1507" spans="1:11" s="156" customFormat="1" ht="19.5" customHeight="1" thickBot="1">
      <c r="A1507" s="1221"/>
      <c r="B1507" s="173" t="s">
        <v>810</v>
      </c>
      <c r="C1507" s="223">
        <f>SUM(C1501:C1506)</f>
        <v>60</v>
      </c>
      <c r="D1507" s="224"/>
      <c r="E1507" s="237">
        <f>SUM(E1501:E1506)</f>
        <v>154</v>
      </c>
      <c r="F1507" s="223">
        <f>SUM(F1501:F1506)</f>
        <v>100</v>
      </c>
      <c r="G1507" s="224"/>
      <c r="H1507" s="237">
        <f>SUM(H1501:H1506)</f>
        <v>211</v>
      </c>
      <c r="I1507" s="223">
        <f>SUM(I1501:I1506)</f>
        <v>110</v>
      </c>
      <c r="J1507" s="224"/>
      <c r="K1507" s="237">
        <f>SUM(K1501:K1506)</f>
        <v>716</v>
      </c>
    </row>
    <row r="1508" spans="1:11" s="232" customFormat="1" ht="19.5" customHeight="1" thickBot="1">
      <c r="A1508" s="1222" t="s">
        <v>526</v>
      </c>
      <c r="B1508" s="1223" t="s">
        <v>123</v>
      </c>
      <c r="C1508" s="230">
        <f>C1507</f>
        <v>60</v>
      </c>
      <c r="D1508" s="231"/>
      <c r="E1508" s="234">
        <f>E1507</f>
        <v>154</v>
      </c>
      <c r="F1508" s="230">
        <f>F1507</f>
        <v>100</v>
      </c>
      <c r="G1508" s="231"/>
      <c r="H1508" s="234">
        <f>H1507</f>
        <v>211</v>
      </c>
      <c r="I1508" s="230">
        <f>I1507</f>
        <v>110</v>
      </c>
      <c r="J1508" s="231"/>
      <c r="K1508" s="234">
        <f>K1507</f>
        <v>716</v>
      </c>
    </row>
    <row r="1509" spans="1:11" ht="9.75" customHeight="1" thickBot="1">
      <c r="A1509" s="40"/>
      <c r="B1509" s="41"/>
      <c r="C1509" s="42"/>
      <c r="D1509" s="42"/>
      <c r="E1509" s="42"/>
      <c r="F1509" s="42"/>
      <c r="G1509" s="42"/>
      <c r="H1509" s="42"/>
      <c r="I1509" s="42"/>
      <c r="J1509" s="42"/>
      <c r="K1509" s="43"/>
    </row>
    <row r="1510" spans="1:11" s="41" customFormat="1" ht="19.5" customHeight="1" thickBot="1">
      <c r="A1510" s="1224" t="s">
        <v>535</v>
      </c>
      <c r="B1510" s="1225"/>
      <c r="C1510" s="1241"/>
      <c r="D1510" s="1241"/>
      <c r="E1510" s="1241"/>
      <c r="F1510" s="1241"/>
      <c r="G1510" s="1241"/>
      <c r="H1510" s="1241"/>
      <c r="I1510" s="1241"/>
      <c r="J1510" s="1241"/>
      <c r="K1510" s="1242"/>
    </row>
    <row r="1511" spans="1:11" ht="19.5" customHeight="1">
      <c r="A1511" s="1077" t="s">
        <v>866</v>
      </c>
      <c r="B1511" s="218" t="s">
        <v>676</v>
      </c>
      <c r="C1511" s="563" t="s">
        <v>773</v>
      </c>
      <c r="D1511" s="209"/>
      <c r="E1511" s="210">
        <v>40</v>
      </c>
      <c r="F1511" s="563" t="s">
        <v>773</v>
      </c>
      <c r="G1511" s="209"/>
      <c r="H1511" s="210">
        <v>84</v>
      </c>
      <c r="I1511" s="563" t="s">
        <v>773</v>
      </c>
      <c r="J1511" s="209"/>
      <c r="K1511" s="210">
        <v>50</v>
      </c>
    </row>
    <row r="1512" spans="1:11" ht="19.5" customHeight="1" thickBot="1">
      <c r="A1512" s="1220"/>
      <c r="B1512" s="222"/>
      <c r="C1512" s="214"/>
      <c r="D1512" s="212"/>
      <c r="E1512" s="213"/>
      <c r="F1512" s="214"/>
      <c r="G1512" s="212"/>
      <c r="H1512" s="213"/>
      <c r="I1512" s="214"/>
      <c r="J1512" s="212"/>
      <c r="K1512" s="213"/>
    </row>
    <row r="1513" spans="1:11" s="156" customFormat="1" ht="19.5" customHeight="1" thickBot="1">
      <c r="A1513" s="1221"/>
      <c r="B1513" s="173" t="s">
        <v>810</v>
      </c>
      <c r="C1513" s="223">
        <f>SUM(C1511:C1512)</f>
        <v>0</v>
      </c>
      <c r="D1513" s="224"/>
      <c r="E1513" s="237">
        <f>SUM(E1511:E1512)</f>
        <v>40</v>
      </c>
      <c r="F1513" s="223">
        <f>SUM(F1511:F1512)</f>
        <v>0</v>
      </c>
      <c r="G1513" s="224"/>
      <c r="H1513" s="237">
        <f>SUM(H1511:H1512)</f>
        <v>84</v>
      </c>
      <c r="I1513" s="223">
        <f>SUM(I1511:I1512)</f>
        <v>0</v>
      </c>
      <c r="J1513" s="224"/>
      <c r="K1513" s="237">
        <f>SUM(K1511:K1512)</f>
        <v>50</v>
      </c>
    </row>
    <row r="1514" spans="1:11" ht="9.75" customHeight="1" thickBot="1">
      <c r="A1514" s="40"/>
      <c r="B1514" s="41"/>
      <c r="C1514" s="42"/>
      <c r="D1514" s="42"/>
      <c r="E1514" s="42"/>
      <c r="F1514" s="42"/>
      <c r="G1514" s="42"/>
      <c r="H1514" s="42"/>
      <c r="I1514" s="42"/>
      <c r="J1514" s="42"/>
      <c r="K1514" s="43"/>
    </row>
    <row r="1515" spans="1:11" ht="19.5" customHeight="1">
      <c r="A1515" s="1077" t="s">
        <v>867</v>
      </c>
      <c r="B1515" s="218" t="s">
        <v>677</v>
      </c>
      <c r="C1515" s="563" t="s">
        <v>773</v>
      </c>
      <c r="D1515" s="209"/>
      <c r="E1515" s="210">
        <v>15</v>
      </c>
      <c r="F1515" s="563" t="s">
        <v>773</v>
      </c>
      <c r="G1515" s="209"/>
      <c r="H1515" s="210">
        <v>15</v>
      </c>
      <c r="I1515" s="563" t="s">
        <v>773</v>
      </c>
      <c r="J1515" s="209"/>
      <c r="K1515" s="210">
        <v>15</v>
      </c>
    </row>
    <row r="1516" spans="1:11" ht="19.5" customHeight="1" thickBot="1">
      <c r="A1516" s="1220"/>
      <c r="B1516" s="222"/>
      <c r="C1516" s="214"/>
      <c r="D1516" s="212"/>
      <c r="E1516" s="213"/>
      <c r="F1516" s="214"/>
      <c r="G1516" s="212"/>
      <c r="H1516" s="213"/>
      <c r="I1516" s="214"/>
      <c r="J1516" s="212"/>
      <c r="K1516" s="213"/>
    </row>
    <row r="1517" spans="1:11" s="156" customFormat="1" ht="19.5" customHeight="1" thickBot="1">
      <c r="A1517" s="1221"/>
      <c r="B1517" s="173" t="s">
        <v>810</v>
      </c>
      <c r="C1517" s="223">
        <f>SUM(C1515:C1516)</f>
        <v>0</v>
      </c>
      <c r="D1517" s="224"/>
      <c r="E1517" s="237">
        <f>SUM(E1515:E1516)</f>
        <v>15</v>
      </c>
      <c r="F1517" s="223">
        <f>SUM(F1515:F1516)</f>
        <v>0</v>
      </c>
      <c r="G1517" s="224"/>
      <c r="H1517" s="237">
        <f>SUM(H1515:H1516)</f>
        <v>15</v>
      </c>
      <c r="I1517" s="223">
        <f>SUM(I1515:I1516)</f>
        <v>0</v>
      </c>
      <c r="J1517" s="224"/>
      <c r="K1517" s="237">
        <f>SUM(K1515:K1516)</f>
        <v>15</v>
      </c>
    </row>
    <row r="1518" spans="1:11" ht="9.75" customHeight="1" thickBot="1">
      <c r="A1518" s="40"/>
      <c r="B1518" s="41"/>
      <c r="C1518" s="42"/>
      <c r="D1518" s="42"/>
      <c r="E1518" s="42"/>
      <c r="F1518" s="42"/>
      <c r="G1518" s="42"/>
      <c r="H1518" s="42"/>
      <c r="I1518" s="42"/>
      <c r="J1518" s="42"/>
      <c r="K1518" s="43"/>
    </row>
    <row r="1519" spans="1:11" ht="19.5" customHeight="1">
      <c r="A1519" s="1077" t="s">
        <v>879</v>
      </c>
      <c r="B1519" s="218" t="s">
        <v>678</v>
      </c>
      <c r="C1519" s="563" t="s">
        <v>773</v>
      </c>
      <c r="D1519" s="209"/>
      <c r="E1519" s="210">
        <v>30</v>
      </c>
      <c r="F1519" s="563" t="s">
        <v>773</v>
      </c>
      <c r="G1519" s="209"/>
      <c r="H1519" s="210">
        <v>50</v>
      </c>
      <c r="I1519" s="563" t="s">
        <v>773</v>
      </c>
      <c r="J1519" s="209"/>
      <c r="K1519" s="210">
        <v>30</v>
      </c>
    </row>
    <row r="1520" spans="1:11" ht="19.5" customHeight="1" thickBot="1">
      <c r="A1520" s="1220"/>
      <c r="B1520" s="222"/>
      <c r="C1520" s="214"/>
      <c r="D1520" s="212"/>
      <c r="E1520" s="213"/>
      <c r="F1520" s="214"/>
      <c r="G1520" s="212"/>
      <c r="H1520" s="213"/>
      <c r="I1520" s="214"/>
      <c r="J1520" s="212"/>
      <c r="K1520" s="213"/>
    </row>
    <row r="1521" spans="1:11" s="156" customFormat="1" ht="19.5" customHeight="1" thickBot="1">
      <c r="A1521" s="1221"/>
      <c r="B1521" s="173" t="s">
        <v>810</v>
      </c>
      <c r="C1521" s="223">
        <f>SUM(C1519:C1520)</f>
        <v>0</v>
      </c>
      <c r="D1521" s="224"/>
      <c r="E1521" s="237">
        <f>SUM(E1519:E1520)</f>
        <v>30</v>
      </c>
      <c r="F1521" s="223">
        <f>SUM(F1519:F1520)</f>
        <v>0</v>
      </c>
      <c r="G1521" s="224"/>
      <c r="H1521" s="237">
        <f>SUM(H1519:H1520)</f>
        <v>50</v>
      </c>
      <c r="I1521" s="223">
        <f>SUM(I1519:I1520)</f>
        <v>0</v>
      </c>
      <c r="J1521" s="224"/>
      <c r="K1521" s="237">
        <f>SUM(K1519:K1520)</f>
        <v>30</v>
      </c>
    </row>
    <row r="1522" spans="1:11" s="232" customFormat="1" ht="19.5" customHeight="1" thickBot="1">
      <c r="A1522" s="1222" t="s">
        <v>536</v>
      </c>
      <c r="B1522" s="1223"/>
      <c r="C1522" s="230">
        <f>C1513+C1517+C1521</f>
        <v>0</v>
      </c>
      <c r="D1522" s="231"/>
      <c r="E1522" s="234">
        <f>E1513+E1517+E1521</f>
        <v>85</v>
      </c>
      <c r="F1522" s="230">
        <f>F1513+F1517+F1521</f>
        <v>0</v>
      </c>
      <c r="G1522" s="231"/>
      <c r="H1522" s="234">
        <f>H1513+H1517+H1521</f>
        <v>149</v>
      </c>
      <c r="I1522" s="230">
        <f>I1513+I1517+I1521</f>
        <v>0</v>
      </c>
      <c r="J1522" s="231"/>
      <c r="K1522" s="234">
        <f>K1513+K1517+K1521</f>
        <v>95</v>
      </c>
    </row>
    <row r="1523" spans="1:11" ht="9.75" customHeight="1" thickBot="1">
      <c r="A1523" s="40"/>
      <c r="B1523" s="41"/>
      <c r="C1523" s="42"/>
      <c r="D1523" s="42"/>
      <c r="E1523" s="42"/>
      <c r="F1523" s="42"/>
      <c r="G1523" s="42"/>
      <c r="H1523" s="42"/>
      <c r="I1523" s="42"/>
      <c r="J1523" s="42"/>
      <c r="K1523" s="42"/>
    </row>
    <row r="1524" spans="1:11" s="41" customFormat="1" ht="19.5" customHeight="1" thickBot="1">
      <c r="A1524" s="1230" t="s">
        <v>527</v>
      </c>
      <c r="B1524" s="1138"/>
      <c r="C1524" s="228">
        <f>C1498+C1508+C1522</f>
        <v>151</v>
      </c>
      <c r="D1524" s="229"/>
      <c r="E1524" s="253">
        <f>E1498+E1508+E1522</f>
        <v>18343</v>
      </c>
      <c r="F1524" s="228">
        <f>F1498+F1508+F1522</f>
        <v>343</v>
      </c>
      <c r="G1524" s="229"/>
      <c r="H1524" s="253">
        <f>H1498+H1508+H1522</f>
        <v>26860</v>
      </c>
      <c r="I1524" s="228">
        <f>I1498+I1508+I1522</f>
        <v>345</v>
      </c>
      <c r="J1524" s="229"/>
      <c r="K1524" s="253">
        <f>K1498+K1508+K1522</f>
        <v>26941</v>
      </c>
    </row>
    <row r="1525" spans="1:11" ht="9.75" customHeight="1" thickBot="1">
      <c r="A1525" s="40"/>
      <c r="B1525" s="41"/>
      <c r="C1525" s="42"/>
      <c r="D1525" s="42"/>
      <c r="E1525" s="42"/>
      <c r="F1525" s="42"/>
      <c r="G1525" s="42"/>
      <c r="H1525" s="42"/>
      <c r="I1525" s="42"/>
      <c r="J1525" s="42"/>
      <c r="K1525" s="43"/>
    </row>
    <row r="1526" spans="1:11" s="41" customFormat="1" ht="19.5" customHeight="1">
      <c r="A1526" s="1212" t="s">
        <v>528</v>
      </c>
      <c r="B1526" s="1243"/>
      <c r="C1526" s="1243"/>
      <c r="D1526" s="1243"/>
      <c r="E1526" s="1243"/>
      <c r="F1526" s="1243"/>
      <c r="G1526" s="1243"/>
      <c r="H1526" s="1243"/>
      <c r="I1526" s="1243"/>
      <c r="J1526" s="1243"/>
      <c r="K1526" s="1244"/>
    </row>
    <row r="1527" spans="1:11" s="41" customFormat="1" ht="19.5" customHeight="1" thickBot="1">
      <c r="A1527" s="1231" t="s">
        <v>705</v>
      </c>
      <c r="B1527" s="1232"/>
      <c r="C1527" s="1245"/>
      <c r="D1527" s="1245"/>
      <c r="E1527" s="1245"/>
      <c r="F1527" s="1245"/>
      <c r="G1527" s="1245"/>
      <c r="H1527" s="1245"/>
      <c r="I1527" s="1245"/>
      <c r="J1527" s="1245"/>
      <c r="K1527" s="1246"/>
    </row>
    <row r="1528" spans="1:11" ht="19.5" customHeight="1">
      <c r="A1528" s="1077" t="s">
        <v>880</v>
      </c>
      <c r="B1528" s="218" t="s">
        <v>679</v>
      </c>
      <c r="C1528" s="563" t="s">
        <v>773</v>
      </c>
      <c r="D1528" s="209"/>
      <c r="E1528" s="210">
        <v>100</v>
      </c>
      <c r="F1528" s="563" t="s">
        <v>773</v>
      </c>
      <c r="G1528" s="209"/>
      <c r="H1528" s="210">
        <v>180</v>
      </c>
      <c r="I1528" s="563" t="s">
        <v>773</v>
      </c>
      <c r="J1528" s="209"/>
      <c r="K1528" s="210">
        <v>70</v>
      </c>
    </row>
    <row r="1529" spans="1:11" ht="19.5" customHeight="1" thickBot="1">
      <c r="A1529" s="1220"/>
      <c r="B1529" s="222"/>
      <c r="C1529" s="214"/>
      <c r="D1529" s="212"/>
      <c r="E1529" s="213"/>
      <c r="F1529" s="214"/>
      <c r="G1529" s="212"/>
      <c r="H1529" s="213"/>
      <c r="I1529" s="214"/>
      <c r="J1529" s="212"/>
      <c r="K1529" s="213"/>
    </row>
    <row r="1530" spans="1:11" s="156" customFormat="1" ht="19.5" customHeight="1" thickBot="1">
      <c r="A1530" s="1221"/>
      <c r="B1530" s="173" t="s">
        <v>810</v>
      </c>
      <c r="C1530" s="223">
        <f>SUM(C1528:C1529)</f>
        <v>0</v>
      </c>
      <c r="D1530" s="224"/>
      <c r="E1530" s="237">
        <f>SUM(E1528:E1529)</f>
        <v>100</v>
      </c>
      <c r="F1530" s="223">
        <f>SUM(F1528:F1529)</f>
        <v>0</v>
      </c>
      <c r="G1530" s="224"/>
      <c r="H1530" s="237">
        <f>SUM(H1528:H1529)</f>
        <v>180</v>
      </c>
      <c r="I1530" s="223">
        <f>SUM(I1528:I1529)</f>
        <v>0</v>
      </c>
      <c r="J1530" s="224"/>
      <c r="K1530" s="237">
        <f>SUM(K1528:K1529)</f>
        <v>70</v>
      </c>
    </row>
    <row r="1531" spans="1:11" s="232" customFormat="1" ht="19.5" customHeight="1" thickBot="1">
      <c r="A1531" s="1222" t="s">
        <v>56</v>
      </c>
      <c r="B1531" s="1223"/>
      <c r="C1531" s="230">
        <f>C1530</f>
        <v>0</v>
      </c>
      <c r="D1531" s="231"/>
      <c r="E1531" s="234">
        <f>E1530</f>
        <v>100</v>
      </c>
      <c r="F1531" s="230">
        <f>F1530</f>
        <v>0</v>
      </c>
      <c r="G1531" s="231"/>
      <c r="H1531" s="234">
        <f>H1530</f>
        <v>180</v>
      </c>
      <c r="I1531" s="230">
        <f>I1530</f>
        <v>0</v>
      </c>
      <c r="J1531" s="231"/>
      <c r="K1531" s="234">
        <f>K1530</f>
        <v>70</v>
      </c>
    </row>
    <row r="1532" spans="1:11" ht="9.75" customHeight="1" thickBot="1">
      <c r="A1532" s="40"/>
      <c r="B1532" s="41"/>
      <c r="C1532" s="42"/>
      <c r="D1532" s="42"/>
      <c r="E1532" s="42"/>
      <c r="F1532" s="42"/>
      <c r="G1532" s="42"/>
      <c r="H1532" s="42"/>
      <c r="I1532" s="42"/>
      <c r="J1532" s="42"/>
      <c r="K1532" s="42"/>
    </row>
    <row r="1533" spans="1:11" s="41" customFormat="1" ht="19.5" customHeight="1" thickBot="1">
      <c r="A1533" s="1224" t="s">
        <v>53</v>
      </c>
      <c r="B1533" s="1225"/>
      <c r="C1533" s="1241"/>
      <c r="D1533" s="1241"/>
      <c r="E1533" s="1241"/>
      <c r="F1533" s="1241"/>
      <c r="G1533" s="1241"/>
      <c r="H1533" s="1241"/>
      <c r="I1533" s="1241"/>
      <c r="J1533" s="1241"/>
      <c r="K1533" s="1242"/>
    </row>
    <row r="1534" spans="1:11" ht="19.5" customHeight="1">
      <c r="A1534" s="1077" t="s">
        <v>859</v>
      </c>
      <c r="B1534" s="218" t="s">
        <v>680</v>
      </c>
      <c r="C1534" s="563" t="s">
        <v>773</v>
      </c>
      <c r="D1534" s="209"/>
      <c r="E1534" s="210">
        <v>350</v>
      </c>
      <c r="F1534" s="563" t="s">
        <v>773</v>
      </c>
      <c r="G1534" s="209"/>
      <c r="H1534" s="210">
        <v>500</v>
      </c>
      <c r="I1534" s="563" t="s">
        <v>773</v>
      </c>
      <c r="J1534" s="209"/>
      <c r="K1534" s="210">
        <v>150</v>
      </c>
    </row>
    <row r="1535" spans="1:11" ht="19.5" customHeight="1" thickBot="1">
      <c r="A1535" s="1220"/>
      <c r="B1535" s="222"/>
      <c r="C1535" s="214"/>
      <c r="D1535" s="212"/>
      <c r="E1535" s="213"/>
      <c r="F1535" s="214"/>
      <c r="G1535" s="212"/>
      <c r="H1535" s="213"/>
      <c r="I1535" s="214"/>
      <c r="J1535" s="212"/>
      <c r="K1535" s="213"/>
    </row>
    <row r="1536" spans="1:11" s="156" customFormat="1" ht="19.5" customHeight="1" thickBot="1">
      <c r="A1536" s="1221"/>
      <c r="B1536" s="173" t="s">
        <v>810</v>
      </c>
      <c r="C1536" s="223">
        <f>SUM(C1534:C1535)</f>
        <v>0</v>
      </c>
      <c r="D1536" s="224"/>
      <c r="E1536" s="237">
        <f>SUM(E1534:E1535)</f>
        <v>350</v>
      </c>
      <c r="F1536" s="223">
        <f>SUM(F1534:F1535)</f>
        <v>0</v>
      </c>
      <c r="G1536" s="224"/>
      <c r="H1536" s="237">
        <f>SUM(H1534:H1535)</f>
        <v>500</v>
      </c>
      <c r="I1536" s="223">
        <f>SUM(I1534:I1535)</f>
        <v>0</v>
      </c>
      <c r="J1536" s="224"/>
      <c r="K1536" s="237">
        <f>SUM(K1534:K1535)</f>
        <v>150</v>
      </c>
    </row>
    <row r="1537" spans="1:11" s="232" customFormat="1" ht="19.5" customHeight="1" thickBot="1">
      <c r="A1537" s="1222" t="s">
        <v>54</v>
      </c>
      <c r="B1537" s="1223"/>
      <c r="C1537" s="230">
        <f>C1536</f>
        <v>0</v>
      </c>
      <c r="D1537" s="231"/>
      <c r="E1537" s="234">
        <f>E1536</f>
        <v>350</v>
      </c>
      <c r="F1537" s="230">
        <f>F1536</f>
        <v>0</v>
      </c>
      <c r="G1537" s="231"/>
      <c r="H1537" s="234">
        <f>H1536</f>
        <v>500</v>
      </c>
      <c r="I1537" s="230">
        <f>I1536</f>
        <v>0</v>
      </c>
      <c r="J1537" s="231"/>
      <c r="K1537" s="234">
        <f>K1536</f>
        <v>150</v>
      </c>
    </row>
    <row r="1538" spans="1:11" ht="9.75" customHeight="1" thickBot="1">
      <c r="A1538" s="40"/>
      <c r="B1538" s="41"/>
      <c r="C1538" s="42"/>
      <c r="D1538" s="42"/>
      <c r="E1538" s="42"/>
      <c r="F1538" s="42"/>
      <c r="G1538" s="42"/>
      <c r="H1538" s="42"/>
      <c r="I1538" s="42"/>
      <c r="J1538" s="42"/>
      <c r="K1538" s="43"/>
    </row>
    <row r="1539" spans="1:11" s="41" customFormat="1" ht="19.5" customHeight="1" thickBot="1">
      <c r="A1539" s="1224" t="s">
        <v>58</v>
      </c>
      <c r="B1539" s="1225"/>
      <c r="C1539" s="1241"/>
      <c r="D1539" s="1241"/>
      <c r="E1539" s="1241"/>
      <c r="F1539" s="1241"/>
      <c r="G1539" s="1241"/>
      <c r="H1539" s="1241"/>
      <c r="I1539" s="1241"/>
      <c r="J1539" s="1241"/>
      <c r="K1539" s="1242"/>
    </row>
    <row r="1540" spans="1:11" ht="19.5" customHeight="1">
      <c r="A1540" s="1077" t="s">
        <v>862</v>
      </c>
      <c r="B1540" s="218" t="s">
        <v>681</v>
      </c>
      <c r="C1540" s="563" t="s">
        <v>773</v>
      </c>
      <c r="D1540" s="209"/>
      <c r="E1540" s="210">
        <v>50</v>
      </c>
      <c r="F1540" s="563" t="s">
        <v>773</v>
      </c>
      <c r="G1540" s="209"/>
      <c r="H1540" s="210">
        <v>225</v>
      </c>
      <c r="I1540" s="563"/>
      <c r="J1540" s="209"/>
      <c r="K1540" s="210"/>
    </row>
    <row r="1541" spans="1:11" ht="19.5" customHeight="1" thickBot="1">
      <c r="A1541" s="1220"/>
      <c r="B1541" s="222"/>
      <c r="C1541" s="214"/>
      <c r="D1541" s="212"/>
      <c r="E1541" s="213"/>
      <c r="F1541" s="214"/>
      <c r="G1541" s="212"/>
      <c r="H1541" s="213"/>
      <c r="I1541" s="214"/>
      <c r="J1541" s="212"/>
      <c r="K1541" s="213"/>
    </row>
    <row r="1542" spans="1:11" s="156" customFormat="1" ht="19.5" customHeight="1" thickBot="1">
      <c r="A1542" s="1221"/>
      <c r="B1542" s="173" t="s">
        <v>810</v>
      </c>
      <c r="C1542" s="223">
        <f>SUM(C1540:C1541)</f>
        <v>0</v>
      </c>
      <c r="D1542" s="224"/>
      <c r="E1542" s="237">
        <f>SUM(E1540:E1541)</f>
        <v>50</v>
      </c>
      <c r="F1542" s="223">
        <f>SUM(F1540:F1541)</f>
        <v>0</v>
      </c>
      <c r="G1542" s="224"/>
      <c r="H1542" s="237">
        <f>SUM(H1540:H1541)</f>
        <v>225</v>
      </c>
      <c r="I1542" s="223">
        <f>SUM(I1540:I1541)</f>
        <v>0</v>
      </c>
      <c r="J1542" s="224"/>
      <c r="K1542" s="237">
        <f>SUM(K1540:K1541)</f>
        <v>0</v>
      </c>
    </row>
    <row r="1543" spans="1:11" s="232" customFormat="1" ht="19.5" customHeight="1" thickBot="1">
      <c r="A1543" s="1222" t="s">
        <v>59</v>
      </c>
      <c r="B1543" s="1223"/>
      <c r="C1543" s="230">
        <f>C1542</f>
        <v>0</v>
      </c>
      <c r="D1543" s="231"/>
      <c r="E1543" s="234">
        <f>E1542</f>
        <v>50</v>
      </c>
      <c r="F1543" s="230">
        <f>F1542</f>
        <v>0</v>
      </c>
      <c r="G1543" s="231"/>
      <c r="H1543" s="234">
        <f>H1542</f>
        <v>225</v>
      </c>
      <c r="I1543" s="230">
        <f>I1542</f>
        <v>0</v>
      </c>
      <c r="J1543" s="231"/>
      <c r="K1543" s="234">
        <f>K1542</f>
        <v>0</v>
      </c>
    </row>
    <row r="1544" spans="1:11" ht="9.75" customHeight="1" thickBot="1">
      <c r="A1544" s="40"/>
      <c r="B1544" s="41"/>
      <c r="C1544" s="42"/>
      <c r="D1544" s="42"/>
      <c r="E1544" s="42"/>
      <c r="F1544" s="42"/>
      <c r="G1544" s="42"/>
      <c r="H1544" s="42"/>
      <c r="I1544" s="42"/>
      <c r="J1544" s="42"/>
      <c r="K1544" s="43"/>
    </row>
    <row r="1545" spans="1:11" s="41" customFormat="1" ht="19.5" customHeight="1" thickBot="1">
      <c r="A1545" s="1230" t="s">
        <v>529</v>
      </c>
      <c r="B1545" s="1138"/>
      <c r="C1545" s="228">
        <f>C1531+C1537+C1543</f>
        <v>0</v>
      </c>
      <c r="D1545" s="229"/>
      <c r="E1545" s="253">
        <f>E1531+E1537+E1543</f>
        <v>500</v>
      </c>
      <c r="F1545" s="228">
        <f>F1531+F1537+F1543</f>
        <v>0</v>
      </c>
      <c r="G1545" s="229"/>
      <c r="H1545" s="253">
        <f>H1531+H1537+H1543</f>
        <v>905</v>
      </c>
      <c r="I1545" s="228">
        <f>I1531+I1537+I1543</f>
        <v>0</v>
      </c>
      <c r="J1545" s="229"/>
      <c r="K1545" s="253">
        <f>K1531+K1537+K1543</f>
        <v>220</v>
      </c>
    </row>
    <row r="1546" spans="1:11" ht="9.75" customHeight="1" thickBot="1">
      <c r="A1546" s="40"/>
      <c r="B1546" s="41"/>
      <c r="C1546" s="42"/>
      <c r="D1546" s="42"/>
      <c r="E1546" s="42"/>
      <c r="F1546" s="42"/>
      <c r="G1546" s="42"/>
      <c r="H1546" s="42"/>
      <c r="I1546" s="42"/>
      <c r="J1546" s="42"/>
      <c r="K1546" s="43"/>
    </row>
    <row r="1547" spans="1:11" s="41" customFormat="1" ht="19.5" customHeight="1" thickBot="1">
      <c r="A1547" s="1235" t="s">
        <v>534</v>
      </c>
      <c r="B1547" s="1236"/>
      <c r="C1547" s="1236"/>
      <c r="D1547" s="1236"/>
      <c r="E1547" s="1236"/>
      <c r="F1547" s="1236"/>
      <c r="G1547" s="1236"/>
      <c r="H1547" s="1236"/>
      <c r="I1547" s="1236"/>
      <c r="J1547" s="1236"/>
      <c r="K1547" s="1237"/>
    </row>
    <row r="1548" spans="1:11" ht="19.5" customHeight="1">
      <c r="A1548" s="1077" t="s">
        <v>870</v>
      </c>
      <c r="B1548" s="218" t="s">
        <v>682</v>
      </c>
      <c r="C1548" s="563" t="s">
        <v>773</v>
      </c>
      <c r="D1548" s="209"/>
      <c r="E1548" s="210">
        <v>150</v>
      </c>
      <c r="F1548" s="563" t="s">
        <v>773</v>
      </c>
      <c r="G1548" s="209"/>
      <c r="H1548" s="210">
        <v>150</v>
      </c>
      <c r="I1548" s="563" t="s">
        <v>773</v>
      </c>
      <c r="J1548" s="209"/>
      <c r="K1548" s="210">
        <v>20</v>
      </c>
    </row>
    <row r="1549" spans="1:11" ht="19.5" customHeight="1" thickBot="1">
      <c r="A1549" s="1220"/>
      <c r="B1549" s="222"/>
      <c r="C1549" s="214"/>
      <c r="D1549" s="212"/>
      <c r="E1549" s="213"/>
      <c r="F1549" s="214"/>
      <c r="G1549" s="212"/>
      <c r="H1549" s="213"/>
      <c r="I1549" s="214"/>
      <c r="J1549" s="212"/>
      <c r="K1549" s="213"/>
    </row>
    <row r="1550" spans="1:11" s="156" customFormat="1" ht="19.5" customHeight="1" thickBot="1">
      <c r="A1550" s="1221"/>
      <c r="B1550" s="173" t="s">
        <v>810</v>
      </c>
      <c r="C1550" s="223">
        <f>SUM(C1548:C1549)</f>
        <v>0</v>
      </c>
      <c r="D1550" s="224"/>
      <c r="E1550" s="237">
        <f>SUM(E1548:E1549)</f>
        <v>150</v>
      </c>
      <c r="F1550" s="223">
        <f>SUM(F1548:F1549)</f>
        <v>0</v>
      </c>
      <c r="G1550" s="224"/>
      <c r="H1550" s="237">
        <f>SUM(H1548:H1549)</f>
        <v>150</v>
      </c>
      <c r="I1550" s="223">
        <f>SUM(I1548:I1549)</f>
        <v>0</v>
      </c>
      <c r="J1550" s="224"/>
      <c r="K1550" s="237">
        <f>SUM(K1548:K1549)</f>
        <v>20</v>
      </c>
    </row>
    <row r="1551" spans="1:11" ht="9.75" customHeight="1" thickBot="1">
      <c r="A1551" s="40"/>
      <c r="B1551" s="41"/>
      <c r="C1551" s="42"/>
      <c r="D1551" s="42"/>
      <c r="E1551" s="42"/>
      <c r="F1551" s="42"/>
      <c r="G1551" s="42"/>
      <c r="H1551" s="42"/>
      <c r="I1551" s="42"/>
      <c r="J1551" s="42"/>
      <c r="K1551" s="43"/>
    </row>
    <row r="1552" spans="1:11" ht="19.5" customHeight="1">
      <c r="A1552" s="1077" t="s">
        <v>882</v>
      </c>
      <c r="B1552" s="218" t="s">
        <v>683</v>
      </c>
      <c r="C1552" s="211">
        <v>10</v>
      </c>
      <c r="D1552" s="209" t="s">
        <v>852</v>
      </c>
      <c r="E1552" s="210">
        <v>200</v>
      </c>
      <c r="F1552" s="211">
        <v>15</v>
      </c>
      <c r="G1552" s="209" t="s">
        <v>852</v>
      </c>
      <c r="H1552" s="210">
        <v>300</v>
      </c>
      <c r="I1552" s="211">
        <v>25</v>
      </c>
      <c r="J1552" s="209" t="s">
        <v>852</v>
      </c>
      <c r="K1552" s="210">
        <v>500</v>
      </c>
    </row>
    <row r="1553" spans="1:11" ht="19.5" customHeight="1" thickBot="1">
      <c r="A1553" s="1220"/>
      <c r="B1553" s="222"/>
      <c r="C1553" s="244"/>
      <c r="D1553" s="245"/>
      <c r="E1553" s="246"/>
      <c r="F1553" s="244"/>
      <c r="G1553" s="245"/>
      <c r="H1553" s="246"/>
      <c r="I1553" s="244"/>
      <c r="J1553" s="245"/>
      <c r="K1553" s="246"/>
    </row>
    <row r="1554" spans="1:11" s="156" customFormat="1" ht="19.5" customHeight="1" thickBot="1">
      <c r="A1554" s="1221"/>
      <c r="B1554" s="173" t="s">
        <v>810</v>
      </c>
      <c r="C1554" s="223">
        <f>SUM(C1552:C1553)</f>
        <v>10</v>
      </c>
      <c r="D1554" s="224"/>
      <c r="E1554" s="237">
        <f>SUM(E1552:E1553)</f>
        <v>200</v>
      </c>
      <c r="F1554" s="223">
        <f>SUM(F1552:F1553)</f>
        <v>15</v>
      </c>
      <c r="G1554" s="224"/>
      <c r="H1554" s="237">
        <f>SUM(H1552:H1553)</f>
        <v>300</v>
      </c>
      <c r="I1554" s="223">
        <f>SUM(I1552:I1553)</f>
        <v>25</v>
      </c>
      <c r="J1554" s="224"/>
      <c r="K1554" s="237">
        <f>SUM(K1552:K1553)</f>
        <v>500</v>
      </c>
    </row>
    <row r="1555" spans="1:11" ht="9.75" customHeight="1" thickBot="1">
      <c r="A1555" s="40"/>
      <c r="B1555" s="41"/>
      <c r="C1555" s="42"/>
      <c r="D1555" s="42"/>
      <c r="E1555" s="42"/>
      <c r="F1555" s="42"/>
      <c r="G1555" s="42"/>
      <c r="H1555" s="42"/>
      <c r="I1555" s="42"/>
      <c r="J1555" s="42"/>
      <c r="K1555" s="43"/>
    </row>
    <row r="1556" spans="1:11" s="41" customFormat="1" ht="19.5" customHeight="1" thickBot="1">
      <c r="A1556" s="1230" t="s">
        <v>66</v>
      </c>
      <c r="B1556" s="1238"/>
      <c r="C1556" s="228">
        <f>C1550+C1554</f>
        <v>10</v>
      </c>
      <c r="D1556" s="229"/>
      <c r="E1556" s="236">
        <f>E1550+E1554</f>
        <v>350</v>
      </c>
      <c r="F1556" s="228">
        <f>F1550+F1554</f>
        <v>15</v>
      </c>
      <c r="G1556" s="229"/>
      <c r="H1556" s="236">
        <f>H1550+H1554</f>
        <v>450</v>
      </c>
      <c r="I1556" s="228">
        <f>I1550+I1554</f>
        <v>25</v>
      </c>
      <c r="J1556" s="229"/>
      <c r="K1556" s="236">
        <f>K1550+K1554</f>
        <v>520</v>
      </c>
    </row>
    <row r="1557" spans="1:11" ht="9.75" customHeight="1" thickBot="1">
      <c r="A1557" s="40"/>
      <c r="B1557" s="41"/>
      <c r="C1557" s="42"/>
      <c r="D1557" s="42"/>
      <c r="E1557" s="42"/>
      <c r="F1557" s="42"/>
      <c r="G1557" s="42"/>
      <c r="H1557" s="42"/>
      <c r="I1557" s="42"/>
      <c r="J1557" s="42"/>
      <c r="K1557" s="43"/>
    </row>
    <row r="1558" spans="1:11" s="41" customFormat="1" ht="19.5" customHeight="1" thickBot="1">
      <c r="A1558" s="1212" t="s">
        <v>767</v>
      </c>
      <c r="B1558" s="1243"/>
      <c r="C1558" s="1243"/>
      <c r="D1558" s="1243"/>
      <c r="E1558" s="1243"/>
      <c r="F1558" s="1243"/>
      <c r="G1558" s="1243"/>
      <c r="H1558" s="1243"/>
      <c r="I1558" s="1243"/>
      <c r="J1558" s="1243"/>
      <c r="K1558" s="1244"/>
    </row>
    <row r="1559" spans="1:11" s="41" customFormat="1" ht="19.5" customHeight="1" thickBot="1">
      <c r="A1559" s="1224" t="s">
        <v>302</v>
      </c>
      <c r="B1559" s="1225"/>
      <c r="C1559" s="1241"/>
      <c r="D1559" s="1241"/>
      <c r="E1559" s="1241"/>
      <c r="F1559" s="1241"/>
      <c r="G1559" s="1241"/>
      <c r="H1559" s="1241"/>
      <c r="I1559" s="1241"/>
      <c r="J1559" s="1241"/>
      <c r="K1559" s="1242"/>
    </row>
    <row r="1560" spans="1:11" ht="28.5" customHeight="1">
      <c r="A1560" s="1077" t="s">
        <v>310</v>
      </c>
      <c r="B1560" s="218" t="s">
        <v>684</v>
      </c>
      <c r="C1560" s="211">
        <v>1</v>
      </c>
      <c r="D1560" s="209" t="s">
        <v>649</v>
      </c>
      <c r="E1560" s="210">
        <v>100</v>
      </c>
      <c r="F1560" s="211"/>
      <c r="G1560" s="209"/>
      <c r="H1560" s="210"/>
      <c r="I1560" s="211"/>
      <c r="J1560" s="209"/>
      <c r="K1560" s="210"/>
    </row>
    <row r="1561" spans="1:11" ht="19.5" customHeight="1" thickBot="1">
      <c r="A1561" s="1220"/>
      <c r="B1561" s="134"/>
      <c r="C1561" s="214"/>
      <c r="D1561" s="212"/>
      <c r="E1561" s="213"/>
      <c r="F1561" s="214"/>
      <c r="G1561" s="212"/>
      <c r="H1561" s="213"/>
      <c r="I1561" s="214"/>
      <c r="J1561" s="212"/>
      <c r="K1561" s="213"/>
    </row>
    <row r="1562" spans="1:11" s="156" customFormat="1" ht="19.5" customHeight="1" thickBot="1">
      <c r="A1562" s="1221"/>
      <c r="B1562" s="173" t="s">
        <v>810</v>
      </c>
      <c r="C1562" s="223">
        <f>SUM(C1560:C1561)</f>
        <v>1</v>
      </c>
      <c r="D1562" s="224" t="s">
        <v>649</v>
      </c>
      <c r="E1562" s="237">
        <f>SUM(E1560:E1561)</f>
        <v>100</v>
      </c>
      <c r="F1562" s="223">
        <f>SUM(F1560:F1561)</f>
        <v>0</v>
      </c>
      <c r="G1562" s="224"/>
      <c r="H1562" s="237">
        <f>SUM(H1560:H1561)</f>
        <v>0</v>
      </c>
      <c r="I1562" s="223">
        <f>SUM(I1560:I1561)</f>
        <v>0</v>
      </c>
      <c r="J1562" s="224"/>
      <c r="K1562" s="237">
        <f>SUM(K1560:K1561)</f>
        <v>0</v>
      </c>
    </row>
    <row r="1563" spans="1:11" s="232" customFormat="1" ht="19.5" customHeight="1" thickBot="1">
      <c r="A1563" s="1222" t="s">
        <v>316</v>
      </c>
      <c r="B1563" s="1223"/>
      <c r="C1563" s="230">
        <f>C1562</f>
        <v>1</v>
      </c>
      <c r="D1563" s="231" t="s">
        <v>649</v>
      </c>
      <c r="E1563" s="234">
        <f>E1562</f>
        <v>100</v>
      </c>
      <c r="F1563" s="230">
        <f>F1562</f>
        <v>0</v>
      </c>
      <c r="G1563" s="231"/>
      <c r="H1563" s="234">
        <f>H1562</f>
        <v>0</v>
      </c>
      <c r="I1563" s="230">
        <f>I1562</f>
        <v>0</v>
      </c>
      <c r="J1563" s="231"/>
      <c r="K1563" s="234">
        <f>K1562</f>
        <v>0</v>
      </c>
    </row>
    <row r="1564" spans="1:11" ht="9.75" customHeight="1" thickBot="1">
      <c r="A1564" s="40"/>
      <c r="B1564" s="41"/>
      <c r="C1564" s="42"/>
      <c r="D1564" s="42"/>
      <c r="E1564" s="42"/>
      <c r="F1564" s="42"/>
      <c r="G1564" s="42"/>
      <c r="H1564" s="42"/>
      <c r="I1564" s="42"/>
      <c r="J1564" s="42"/>
      <c r="K1564" s="43"/>
    </row>
    <row r="1565" spans="1:11" s="41" customFormat="1" ht="19.5" customHeight="1" thickBot="1">
      <c r="A1565" s="1224" t="s">
        <v>320</v>
      </c>
      <c r="B1565" s="1225"/>
      <c r="C1565" s="1241"/>
      <c r="D1565" s="1241"/>
      <c r="E1565" s="1241"/>
      <c r="F1565" s="1241"/>
      <c r="G1565" s="1241"/>
      <c r="H1565" s="1241"/>
      <c r="I1565" s="1241"/>
      <c r="J1565" s="1241"/>
      <c r="K1565" s="1242"/>
    </row>
    <row r="1566" spans="1:11" ht="28.5" customHeight="1">
      <c r="A1566" s="1077" t="s">
        <v>317</v>
      </c>
      <c r="B1566" s="218" t="s">
        <v>685</v>
      </c>
      <c r="C1566" s="211">
        <v>8820</v>
      </c>
      <c r="D1566" s="209" t="s">
        <v>653</v>
      </c>
      <c r="E1566" s="210">
        <v>6000</v>
      </c>
      <c r="F1566" s="211">
        <v>8820</v>
      </c>
      <c r="G1566" s="209" t="s">
        <v>653</v>
      </c>
      <c r="H1566" s="210">
        <v>6200</v>
      </c>
      <c r="I1566" s="211"/>
      <c r="J1566" s="209"/>
      <c r="K1566" s="210"/>
    </row>
    <row r="1567" spans="1:11" ht="19.5" customHeight="1" thickBot="1">
      <c r="A1567" s="1220"/>
      <c r="B1567" s="134"/>
      <c r="C1567" s="214"/>
      <c r="D1567" s="212"/>
      <c r="E1567" s="213"/>
      <c r="F1567" s="214"/>
      <c r="G1567" s="212"/>
      <c r="H1567" s="213"/>
      <c r="I1567" s="214"/>
      <c r="J1567" s="212"/>
      <c r="K1567" s="213"/>
    </row>
    <row r="1568" spans="1:11" s="156" customFormat="1" ht="19.5" customHeight="1" thickBot="1">
      <c r="A1568" s="1221"/>
      <c r="B1568" s="173" t="s">
        <v>810</v>
      </c>
      <c r="C1568" s="223">
        <f>SUM(C1566:C1567)</f>
        <v>8820</v>
      </c>
      <c r="D1568" s="224"/>
      <c r="E1568" s="237">
        <f>SUM(E1566:E1567)</f>
        <v>6000</v>
      </c>
      <c r="F1568" s="223">
        <f>SUM(F1566:F1567)</f>
        <v>8820</v>
      </c>
      <c r="G1568" s="224"/>
      <c r="H1568" s="237">
        <f>SUM(H1566:H1567)</f>
        <v>6200</v>
      </c>
      <c r="I1568" s="223">
        <f>SUM(I1566:I1567)</f>
        <v>0</v>
      </c>
      <c r="J1568" s="224"/>
      <c r="K1568" s="237">
        <f>SUM(K1566:K1567)</f>
        <v>0</v>
      </c>
    </row>
    <row r="1569" spans="1:11" s="232" customFormat="1" ht="19.5" customHeight="1" thickBot="1">
      <c r="A1569" s="1222" t="s">
        <v>319</v>
      </c>
      <c r="B1569" s="1223"/>
      <c r="C1569" s="230">
        <f>C1568</f>
        <v>8820</v>
      </c>
      <c r="D1569" s="231"/>
      <c r="E1569" s="234">
        <f>E1568</f>
        <v>6000</v>
      </c>
      <c r="F1569" s="230">
        <f>F1568</f>
        <v>8820</v>
      </c>
      <c r="G1569" s="231"/>
      <c r="H1569" s="234">
        <f>H1568</f>
        <v>6200</v>
      </c>
      <c r="I1569" s="230">
        <f>I1568</f>
        <v>0</v>
      </c>
      <c r="J1569" s="231"/>
      <c r="K1569" s="234">
        <f>K1568</f>
        <v>0</v>
      </c>
    </row>
    <row r="1570" spans="1:11" ht="9.75" customHeight="1" thickBot="1">
      <c r="A1570" s="40"/>
      <c r="B1570" s="41"/>
      <c r="C1570" s="42"/>
      <c r="D1570" s="42"/>
      <c r="E1570" s="42"/>
      <c r="F1570" s="42"/>
      <c r="G1570" s="42"/>
      <c r="H1570" s="42"/>
      <c r="I1570" s="42"/>
      <c r="J1570" s="42"/>
      <c r="K1570" s="43"/>
    </row>
    <row r="1571" spans="1:11" s="41" customFormat="1" ht="19.5" customHeight="1" thickBot="1">
      <c r="A1571" s="1230" t="s">
        <v>287</v>
      </c>
      <c r="B1571" s="1138"/>
      <c r="C1571" s="228">
        <f>C1563+C1569</f>
        <v>8821</v>
      </c>
      <c r="D1571" s="229"/>
      <c r="E1571" s="253">
        <f>E1563+E1569</f>
        <v>6100</v>
      </c>
      <c r="F1571" s="228">
        <f>F1563+F1569</f>
        <v>8820</v>
      </c>
      <c r="G1571" s="229"/>
      <c r="H1571" s="253">
        <f>H1563+H1569</f>
        <v>6200</v>
      </c>
      <c r="I1571" s="228">
        <f>I1563+I1569</f>
        <v>0</v>
      </c>
      <c r="J1571" s="229"/>
      <c r="K1571" s="253">
        <f>K1563+K1569</f>
        <v>0</v>
      </c>
    </row>
    <row r="1572" spans="1:11" ht="9.75" customHeight="1" thickBot="1">
      <c r="A1572" s="40"/>
      <c r="B1572" s="41"/>
      <c r="C1572" s="42"/>
      <c r="D1572" s="42"/>
      <c r="E1572" s="42"/>
      <c r="F1572" s="42"/>
      <c r="G1572" s="42"/>
      <c r="H1572" s="42"/>
      <c r="I1572" s="42"/>
      <c r="J1572" s="42"/>
      <c r="K1572" s="43"/>
    </row>
    <row r="1573" spans="1:11" s="41" customFormat="1" ht="19.5" customHeight="1">
      <c r="A1573" s="1212" t="s">
        <v>532</v>
      </c>
      <c r="B1573" s="1243"/>
      <c r="C1573" s="1243"/>
      <c r="D1573" s="1243"/>
      <c r="E1573" s="1243"/>
      <c r="F1573" s="1243"/>
      <c r="G1573" s="1243"/>
      <c r="H1573" s="1243"/>
      <c r="I1573" s="1243"/>
      <c r="J1573" s="1243"/>
      <c r="K1573" s="1244"/>
    </row>
    <row r="1574" spans="1:11" s="41" customFormat="1" ht="19.5" customHeight="1" thickBot="1">
      <c r="A1574" s="1231" t="s">
        <v>62</v>
      </c>
      <c r="B1574" s="1232"/>
      <c r="C1574" s="1245"/>
      <c r="D1574" s="1245"/>
      <c r="E1574" s="1245"/>
      <c r="F1574" s="1245"/>
      <c r="G1574" s="1245"/>
      <c r="H1574" s="1245"/>
      <c r="I1574" s="1245"/>
      <c r="J1574" s="1245"/>
      <c r="K1574" s="1246"/>
    </row>
    <row r="1575" spans="1:11" ht="19.5" customHeight="1">
      <c r="A1575" s="1077" t="s">
        <v>877</v>
      </c>
      <c r="B1575" s="218" t="s">
        <v>129</v>
      </c>
      <c r="C1575" s="563" t="s">
        <v>773</v>
      </c>
      <c r="D1575" s="209"/>
      <c r="E1575" s="210">
        <v>167</v>
      </c>
      <c r="F1575" s="563" t="s">
        <v>773</v>
      </c>
      <c r="G1575" s="209"/>
      <c r="H1575" s="210">
        <v>140</v>
      </c>
      <c r="I1575" s="563" t="s">
        <v>773</v>
      </c>
      <c r="J1575" s="209"/>
      <c r="K1575" s="210">
        <v>170</v>
      </c>
    </row>
    <row r="1576" spans="1:11" ht="19.5" customHeight="1" thickBot="1">
      <c r="A1576" s="1220"/>
      <c r="B1576" s="222"/>
      <c r="C1576" s="244"/>
      <c r="D1576" s="245"/>
      <c r="E1576" s="246"/>
      <c r="F1576" s="244"/>
      <c r="G1576" s="245"/>
      <c r="H1576" s="246"/>
      <c r="I1576" s="244"/>
      <c r="J1576" s="245"/>
      <c r="K1576" s="246"/>
    </row>
    <row r="1577" spans="1:11" s="156" customFormat="1" ht="19.5" customHeight="1" thickBot="1">
      <c r="A1577" s="1221"/>
      <c r="B1577" s="173" t="s">
        <v>810</v>
      </c>
      <c r="C1577" s="223">
        <f>SUM(C1575:C1576)</f>
        <v>0</v>
      </c>
      <c r="D1577" s="224"/>
      <c r="E1577" s="237">
        <f>SUM(E1575:E1576)</f>
        <v>167</v>
      </c>
      <c r="F1577" s="223">
        <f>SUM(F1575:F1576)</f>
        <v>0</v>
      </c>
      <c r="G1577" s="224"/>
      <c r="H1577" s="237">
        <f>SUM(H1575:H1576)</f>
        <v>140</v>
      </c>
      <c r="I1577" s="223">
        <f>SUM(I1575:I1576)</f>
        <v>0</v>
      </c>
      <c r="J1577" s="224"/>
      <c r="K1577" s="237">
        <f>SUM(K1575:K1576)</f>
        <v>170</v>
      </c>
    </row>
    <row r="1578" spans="1:11" ht="9.75" customHeight="1" thickBot="1">
      <c r="A1578" s="40"/>
      <c r="B1578" s="41"/>
      <c r="C1578" s="42"/>
      <c r="D1578" s="42"/>
      <c r="E1578" s="42"/>
      <c r="F1578" s="42"/>
      <c r="G1578" s="42"/>
      <c r="H1578" s="42"/>
      <c r="I1578" s="42"/>
      <c r="J1578" s="42"/>
      <c r="K1578" s="43"/>
    </row>
    <row r="1579" spans="1:11" ht="19.5" customHeight="1">
      <c r="A1579" s="1077" t="s">
        <v>883</v>
      </c>
      <c r="B1579" s="218" t="s">
        <v>129</v>
      </c>
      <c r="C1579" s="563" t="s">
        <v>773</v>
      </c>
      <c r="D1579" s="209"/>
      <c r="E1579" s="210">
        <v>150</v>
      </c>
      <c r="F1579" s="563" t="s">
        <v>773</v>
      </c>
      <c r="G1579" s="209"/>
      <c r="H1579" s="210">
        <v>170</v>
      </c>
      <c r="I1579" s="563" t="s">
        <v>773</v>
      </c>
      <c r="J1579" s="209"/>
      <c r="K1579" s="210">
        <v>250</v>
      </c>
    </row>
    <row r="1580" spans="1:11" ht="19.5" customHeight="1" thickBot="1">
      <c r="A1580" s="1220"/>
      <c r="B1580" s="222"/>
      <c r="C1580" s="244"/>
      <c r="D1580" s="245"/>
      <c r="E1580" s="246"/>
      <c r="F1580" s="244"/>
      <c r="G1580" s="245"/>
      <c r="H1580" s="246"/>
      <c r="I1580" s="244"/>
      <c r="J1580" s="245"/>
      <c r="K1580" s="246"/>
    </row>
    <row r="1581" spans="1:11" s="156" customFormat="1" ht="19.5" customHeight="1" thickBot="1">
      <c r="A1581" s="1221"/>
      <c r="B1581" s="173" t="s">
        <v>810</v>
      </c>
      <c r="C1581" s="223">
        <f>SUM(C1579:C1580)</f>
        <v>0</v>
      </c>
      <c r="D1581" s="224"/>
      <c r="E1581" s="237">
        <f>SUM(E1579:E1580)</f>
        <v>150</v>
      </c>
      <c r="F1581" s="223">
        <f>SUM(F1579:F1580)</f>
        <v>0</v>
      </c>
      <c r="G1581" s="224"/>
      <c r="H1581" s="237">
        <f>SUM(H1579:H1580)</f>
        <v>170</v>
      </c>
      <c r="I1581" s="223">
        <f>SUM(I1579:I1580)</f>
        <v>0</v>
      </c>
      <c r="J1581" s="224"/>
      <c r="K1581" s="237">
        <f>SUM(K1579:K1580)</f>
        <v>250</v>
      </c>
    </row>
    <row r="1582" spans="1:11" s="232" customFormat="1" ht="19.5" customHeight="1" thickBot="1">
      <c r="A1582" s="1222" t="s">
        <v>63</v>
      </c>
      <c r="B1582" s="1223"/>
      <c r="C1582" s="230">
        <f>C1577+C1581</f>
        <v>0</v>
      </c>
      <c r="D1582" s="231"/>
      <c r="E1582" s="234">
        <f>E1577+E1581</f>
        <v>317</v>
      </c>
      <c r="F1582" s="230">
        <f>F1577+F1581</f>
        <v>0</v>
      </c>
      <c r="G1582" s="231"/>
      <c r="H1582" s="234">
        <f>H1577+H1581</f>
        <v>310</v>
      </c>
      <c r="I1582" s="230">
        <f>I1577+I1581</f>
        <v>0</v>
      </c>
      <c r="J1582" s="231"/>
      <c r="K1582" s="234">
        <f>K1577+K1581</f>
        <v>420</v>
      </c>
    </row>
    <row r="1583" spans="1:11" ht="9.75" customHeight="1" thickBot="1">
      <c r="A1583" s="40"/>
      <c r="B1583" s="41"/>
      <c r="C1583" s="42"/>
      <c r="D1583" s="42"/>
      <c r="E1583" s="42"/>
      <c r="F1583" s="42"/>
      <c r="G1583" s="42"/>
      <c r="H1583" s="42"/>
      <c r="I1583" s="42"/>
      <c r="J1583" s="42"/>
      <c r="K1583" s="43"/>
    </row>
    <row r="1584" spans="1:11" s="41" customFormat="1" ht="19.5" customHeight="1" thickBot="1">
      <c r="A1584" s="1224" t="s">
        <v>65</v>
      </c>
      <c r="B1584" s="1225"/>
      <c r="C1584" s="1241"/>
      <c r="D1584" s="1241"/>
      <c r="E1584" s="1241"/>
      <c r="F1584" s="1241"/>
      <c r="G1584" s="1241"/>
      <c r="H1584" s="1241"/>
      <c r="I1584" s="1241"/>
      <c r="J1584" s="1241"/>
      <c r="K1584" s="1242"/>
    </row>
    <row r="1585" spans="1:11" ht="19.5" customHeight="1">
      <c r="A1585" s="1077" t="s">
        <v>865</v>
      </c>
      <c r="B1585" s="218" t="s">
        <v>293</v>
      </c>
      <c r="C1585" s="563" t="s">
        <v>773</v>
      </c>
      <c r="D1585" s="209"/>
      <c r="E1585" s="210">
        <v>60</v>
      </c>
      <c r="F1585" s="211"/>
      <c r="G1585" s="209"/>
      <c r="H1585" s="210">
        <v>605</v>
      </c>
      <c r="I1585" s="211"/>
      <c r="J1585" s="209"/>
      <c r="K1585" s="210">
        <v>415</v>
      </c>
    </row>
    <row r="1586" spans="1:11" ht="19.5" customHeight="1" thickBot="1">
      <c r="A1586" s="1220"/>
      <c r="B1586" s="222"/>
      <c r="C1586" s="244"/>
      <c r="D1586" s="245"/>
      <c r="E1586" s="246"/>
      <c r="F1586" s="244"/>
      <c r="G1586" s="245"/>
      <c r="H1586" s="246"/>
      <c r="I1586" s="244"/>
      <c r="J1586" s="245"/>
      <c r="K1586" s="246"/>
    </row>
    <row r="1587" spans="1:11" s="156" customFormat="1" ht="19.5" customHeight="1" thickBot="1">
      <c r="A1587" s="1221"/>
      <c r="B1587" s="173" t="s">
        <v>810</v>
      </c>
      <c r="C1587" s="223">
        <f>SUM(C1585:C1586)</f>
        <v>0</v>
      </c>
      <c r="D1587" s="224"/>
      <c r="E1587" s="237">
        <f>SUM(E1585:E1586)</f>
        <v>60</v>
      </c>
      <c r="F1587" s="223">
        <f>SUM(F1585:F1586)</f>
        <v>0</v>
      </c>
      <c r="G1587" s="224"/>
      <c r="H1587" s="237">
        <f>SUM(H1585:H1586)</f>
        <v>605</v>
      </c>
      <c r="I1587" s="223">
        <f>SUM(I1585:I1586)</f>
        <v>0</v>
      </c>
      <c r="J1587" s="224"/>
      <c r="K1587" s="237">
        <f>SUM(K1585:K1586)</f>
        <v>415</v>
      </c>
    </row>
    <row r="1588" spans="1:11" s="232" customFormat="1" ht="19.5" customHeight="1" thickBot="1">
      <c r="A1588" s="1222" t="s">
        <v>64</v>
      </c>
      <c r="B1588" s="1223"/>
      <c r="C1588" s="230">
        <f>C1587</f>
        <v>0</v>
      </c>
      <c r="D1588" s="231"/>
      <c r="E1588" s="234">
        <f>E1587</f>
        <v>60</v>
      </c>
      <c r="F1588" s="230">
        <f>F1587</f>
        <v>0</v>
      </c>
      <c r="G1588" s="231"/>
      <c r="H1588" s="234">
        <f>H1587</f>
        <v>605</v>
      </c>
      <c r="I1588" s="230">
        <f>I1587</f>
        <v>0</v>
      </c>
      <c r="J1588" s="231"/>
      <c r="K1588" s="234">
        <f>K1587</f>
        <v>415</v>
      </c>
    </row>
    <row r="1589" spans="1:11" ht="9.75" customHeight="1" thickBot="1">
      <c r="A1589" s="40"/>
      <c r="B1589" s="41"/>
      <c r="C1589" s="42"/>
      <c r="D1589" s="42"/>
      <c r="E1589" s="42"/>
      <c r="F1589" s="42"/>
      <c r="G1589" s="42"/>
      <c r="H1589" s="42"/>
      <c r="I1589" s="42"/>
      <c r="J1589" s="42"/>
      <c r="K1589" s="43"/>
    </row>
    <row r="1590" spans="1:11" s="41" customFormat="1" ht="19.5" customHeight="1" thickBot="1">
      <c r="A1590" s="1230" t="s">
        <v>533</v>
      </c>
      <c r="B1590" s="1138"/>
      <c r="C1590" s="228">
        <f>C1582+C1588</f>
        <v>0</v>
      </c>
      <c r="D1590" s="229"/>
      <c r="E1590" s="253">
        <f>E1582+E1588</f>
        <v>377</v>
      </c>
      <c r="F1590" s="228">
        <f>F1582+F1588</f>
        <v>0</v>
      </c>
      <c r="G1590" s="229"/>
      <c r="H1590" s="253">
        <f>H1582+H1588</f>
        <v>915</v>
      </c>
      <c r="I1590" s="228">
        <f>I1582+I1588</f>
        <v>0</v>
      </c>
      <c r="J1590" s="229"/>
      <c r="K1590" s="253">
        <f>K1582+K1588</f>
        <v>835</v>
      </c>
    </row>
    <row r="1591" spans="1:11" ht="9.75" customHeight="1" thickBot="1">
      <c r="A1591" s="40"/>
      <c r="B1591" s="41"/>
      <c r="C1591" s="42"/>
      <c r="D1591" s="42"/>
      <c r="E1591" s="42"/>
      <c r="F1591" s="42"/>
      <c r="G1591" s="42"/>
      <c r="H1591" s="42"/>
      <c r="I1591" s="42"/>
      <c r="J1591" s="42"/>
      <c r="K1591" s="43"/>
    </row>
    <row r="1592" spans="1:11" s="243" customFormat="1" ht="21.75" customHeight="1" thickBot="1">
      <c r="A1592" s="1239" t="s">
        <v>123</v>
      </c>
      <c r="B1592" s="1240"/>
      <c r="C1592" s="240">
        <f>C1524+C1545+C1556+C1571+C1590</f>
        <v>8982</v>
      </c>
      <c r="D1592" s="241"/>
      <c r="E1592" s="254">
        <f>E1524+E1545+E1556+E1571+E1590</f>
        <v>25670</v>
      </c>
      <c r="F1592" s="240">
        <f>F1524+F1545+F1556+F1571+F1590</f>
        <v>9178</v>
      </c>
      <c r="G1592" s="241"/>
      <c r="H1592" s="254">
        <f>H1524+H1545+H1556+H1571+H1590</f>
        <v>35330</v>
      </c>
      <c r="I1592" s="240">
        <f>I1524+I1545+I1556+I1571+I1590</f>
        <v>370</v>
      </c>
      <c r="J1592" s="241"/>
      <c r="K1592" s="254">
        <f>K1524+K1545+K1556+K1571+K1590</f>
        <v>28516</v>
      </c>
    </row>
    <row r="1599" spans="1:11" s="227" customFormat="1" ht="22.5" customHeight="1" hidden="1">
      <c r="A1599" s="1132" t="s">
        <v>67</v>
      </c>
      <c r="B1599" s="1132"/>
      <c r="C1599" s="1132"/>
      <c r="D1599" s="1132"/>
      <c r="E1599" s="1132"/>
      <c r="F1599" s="1132"/>
      <c r="G1599" s="1132"/>
      <c r="H1599" s="1132"/>
      <c r="I1599" s="1132"/>
      <c r="J1599" s="1132"/>
      <c r="K1599" s="1132"/>
    </row>
    <row r="1600" ht="12.75" hidden="1"/>
    <row r="1601" spans="8:11" ht="15" customHeight="1" hidden="1" thickBot="1">
      <c r="H1601" s="1180" t="s">
        <v>737</v>
      </c>
      <c r="I1601" s="1181"/>
      <c r="J1601" s="1181"/>
      <c r="K1601" s="1181"/>
    </row>
    <row r="1602" spans="1:11" s="41" customFormat="1" ht="19.5" customHeight="1" hidden="1" thickBot="1">
      <c r="A1602" s="1182" t="s">
        <v>607</v>
      </c>
      <c r="B1602" s="1183"/>
      <c r="C1602" s="1184" t="s">
        <v>704</v>
      </c>
      <c r="D1602" s="1185"/>
      <c r="E1602" s="1185"/>
      <c r="F1602" s="1185"/>
      <c r="G1602" s="1185"/>
      <c r="H1602" s="1185"/>
      <c r="I1602" s="1185"/>
      <c r="J1602" s="1185"/>
      <c r="K1602" s="1186"/>
    </row>
    <row r="1603" spans="1:11" s="41" customFormat="1" ht="19.5" customHeight="1" hidden="1" thickBot="1">
      <c r="A1603" s="1182" t="s">
        <v>608</v>
      </c>
      <c r="B1603" s="1183"/>
      <c r="C1603" s="1184" t="s">
        <v>122</v>
      </c>
      <c r="D1603" s="1185"/>
      <c r="E1603" s="1185"/>
      <c r="F1603" s="1185"/>
      <c r="G1603" s="1185"/>
      <c r="H1603" s="1185"/>
      <c r="I1603" s="1185"/>
      <c r="J1603" s="1185"/>
      <c r="K1603" s="1186"/>
    </row>
    <row r="1604" spans="1:11" s="41" customFormat="1" ht="19.5" customHeight="1" hidden="1">
      <c r="A1604" s="203" t="s">
        <v>609</v>
      </c>
      <c r="B1604" s="204" t="s">
        <v>610</v>
      </c>
      <c r="C1604" s="1187"/>
      <c r="D1604" s="1188"/>
      <c r="E1604" s="1188"/>
      <c r="F1604" s="1188"/>
      <c r="G1604" s="1188"/>
      <c r="H1604" s="1188"/>
      <c r="I1604" s="1188"/>
      <c r="J1604" s="1188"/>
      <c r="K1604" s="1189"/>
    </row>
    <row r="1605" spans="1:11" s="41" customFormat="1" ht="19.5" customHeight="1" hidden="1">
      <c r="A1605" s="205"/>
      <c r="B1605" s="206" t="s">
        <v>611</v>
      </c>
      <c r="C1605" s="1196"/>
      <c r="D1605" s="1197"/>
      <c r="E1605" s="1197"/>
      <c r="F1605" s="1197"/>
      <c r="G1605" s="1197"/>
      <c r="H1605" s="1197"/>
      <c r="I1605" s="1197"/>
      <c r="J1605" s="1197"/>
      <c r="K1605" s="1198"/>
    </row>
    <row r="1606" spans="1:11" s="41" customFormat="1" ht="19.5" customHeight="1" hidden="1">
      <c r="A1606" s="205"/>
      <c r="B1606" s="206" t="s">
        <v>612</v>
      </c>
      <c r="C1606" s="1196" t="s">
        <v>116</v>
      </c>
      <c r="D1606" s="1197"/>
      <c r="E1606" s="1197"/>
      <c r="F1606" s="1197"/>
      <c r="G1606" s="1197"/>
      <c r="H1606" s="1197"/>
      <c r="I1606" s="1197"/>
      <c r="J1606" s="1197"/>
      <c r="K1606" s="1198"/>
    </row>
    <row r="1607" spans="1:11" s="41" customFormat="1" ht="19.5" customHeight="1" hidden="1">
      <c r="A1607" s="205"/>
      <c r="B1607" s="206" t="s">
        <v>790</v>
      </c>
      <c r="C1607" s="1196" t="s">
        <v>690</v>
      </c>
      <c r="D1607" s="1197"/>
      <c r="E1607" s="1197"/>
      <c r="F1607" s="1197"/>
      <c r="G1607" s="1197"/>
      <c r="H1607" s="1197"/>
      <c r="I1607" s="1197"/>
      <c r="J1607" s="1197"/>
      <c r="K1607" s="1198"/>
    </row>
    <row r="1608" spans="1:11" s="41" customFormat="1" ht="19.5" customHeight="1" hidden="1">
      <c r="A1608" s="205"/>
      <c r="B1608" s="206" t="s">
        <v>613</v>
      </c>
      <c r="C1608" s="1196"/>
      <c r="D1608" s="1197"/>
      <c r="E1608" s="1197"/>
      <c r="F1608" s="1197"/>
      <c r="G1608" s="1197"/>
      <c r="H1608" s="1197"/>
      <c r="I1608" s="1197"/>
      <c r="J1608" s="1197"/>
      <c r="K1608" s="1198"/>
    </row>
    <row r="1609" spans="1:11" s="41" customFormat="1" ht="19.5" customHeight="1" hidden="1">
      <c r="A1609" s="205"/>
      <c r="B1609" s="206" t="s">
        <v>816</v>
      </c>
      <c r="C1609" s="1199">
        <f>C1610+C1611+C1612+C1613</f>
        <v>0</v>
      </c>
      <c r="D1609" s="1200"/>
      <c r="E1609" s="1200"/>
      <c r="F1609" s="1200"/>
      <c r="G1609" s="1200"/>
      <c r="H1609" s="1200"/>
      <c r="I1609" s="1200"/>
      <c r="J1609" s="1200"/>
      <c r="K1609" s="1201"/>
    </row>
    <row r="1610" spans="1:11" s="41" customFormat="1" ht="19.5" customHeight="1" hidden="1">
      <c r="A1610" s="205"/>
      <c r="B1610" s="206" t="s">
        <v>688</v>
      </c>
      <c r="C1610" s="1199">
        <v>0</v>
      </c>
      <c r="D1610" s="1200"/>
      <c r="E1610" s="1200"/>
      <c r="F1610" s="1200"/>
      <c r="G1610" s="1200"/>
      <c r="H1610" s="1200"/>
      <c r="I1610" s="1200"/>
      <c r="J1610" s="1200"/>
      <c r="K1610" s="1201"/>
    </row>
    <row r="1611" spans="1:11" s="41" customFormat="1" ht="19.5" customHeight="1" hidden="1">
      <c r="A1611" s="205"/>
      <c r="B1611" s="206" t="s">
        <v>689</v>
      </c>
      <c r="C1611" s="1199">
        <v>0</v>
      </c>
      <c r="D1611" s="1200"/>
      <c r="E1611" s="1200"/>
      <c r="F1611" s="1200"/>
      <c r="G1611" s="1200"/>
      <c r="H1611" s="1200"/>
      <c r="I1611" s="1200"/>
      <c r="J1611" s="1200"/>
      <c r="K1611" s="1201"/>
    </row>
    <row r="1612" spans="1:11" s="41" customFormat="1" ht="19.5" customHeight="1" hidden="1">
      <c r="A1612" s="205"/>
      <c r="B1612" s="206" t="s">
        <v>801</v>
      </c>
      <c r="C1612" s="1199">
        <v>0</v>
      </c>
      <c r="D1612" s="1200"/>
      <c r="E1612" s="1200"/>
      <c r="F1612" s="1200"/>
      <c r="G1612" s="1200"/>
      <c r="H1612" s="1200"/>
      <c r="I1612" s="1200"/>
      <c r="J1612" s="1200"/>
      <c r="K1612" s="1201"/>
    </row>
    <row r="1613" spans="1:11" s="41" customFormat="1" ht="19.5" customHeight="1" hidden="1" thickBot="1">
      <c r="A1613" s="207"/>
      <c r="B1613" s="208" t="s">
        <v>802</v>
      </c>
      <c r="C1613" s="1206">
        <v>0</v>
      </c>
      <c r="D1613" s="1207"/>
      <c r="E1613" s="1207"/>
      <c r="F1613" s="1207"/>
      <c r="G1613" s="1207"/>
      <c r="H1613" s="1207"/>
      <c r="I1613" s="1207"/>
      <c r="J1613" s="1207"/>
      <c r="K1613" s="1208"/>
    </row>
    <row r="1614" spans="1:11" s="41" customFormat="1" ht="30" customHeight="1" hidden="1" thickBot="1">
      <c r="A1614" s="1209" t="s">
        <v>614</v>
      </c>
      <c r="B1614" s="1210"/>
      <c r="C1614" s="1210"/>
      <c r="D1614" s="1210"/>
      <c r="E1614" s="1210"/>
      <c r="F1614" s="1210"/>
      <c r="G1614" s="1210"/>
      <c r="H1614" s="1210"/>
      <c r="I1614" s="1210"/>
      <c r="J1614" s="1210"/>
      <c r="K1614" s="1211"/>
    </row>
    <row r="1615" spans="1:11" s="41" customFormat="1" ht="19.5" customHeight="1" hidden="1">
      <c r="A1615" s="1212" t="s">
        <v>794</v>
      </c>
      <c r="B1615" s="1243"/>
      <c r="C1615" s="1243"/>
      <c r="D1615" s="1243"/>
      <c r="E1615" s="1243"/>
      <c r="F1615" s="1243"/>
      <c r="G1615" s="1243"/>
      <c r="H1615" s="1243"/>
      <c r="I1615" s="1243"/>
      <c r="J1615" s="1243"/>
      <c r="K1615" s="1244"/>
    </row>
    <row r="1616" spans="1:11" s="41" customFormat="1" ht="19.5" customHeight="1" hidden="1" thickBot="1">
      <c r="A1616" s="1215" t="s">
        <v>797</v>
      </c>
      <c r="B1616" s="1216"/>
      <c r="C1616" s="1247"/>
      <c r="D1616" s="1247"/>
      <c r="E1616" s="1247"/>
      <c r="F1616" s="1247"/>
      <c r="G1616" s="1247"/>
      <c r="H1616" s="1247"/>
      <c r="I1616" s="1247"/>
      <c r="J1616" s="1247"/>
      <c r="K1616" s="1248"/>
    </row>
    <row r="1617" spans="1:11" ht="30" customHeight="1" hidden="1" thickBot="1">
      <c r="A1617" s="799" t="s">
        <v>363</v>
      </c>
      <c r="B1617" s="1219"/>
      <c r="C1617" s="1193" t="s">
        <v>692</v>
      </c>
      <c r="D1617" s="1194"/>
      <c r="E1617" s="1195"/>
      <c r="F1617" s="1193" t="s">
        <v>691</v>
      </c>
      <c r="G1617" s="1194"/>
      <c r="H1617" s="1195"/>
      <c r="I1617" s="1193" t="s">
        <v>693</v>
      </c>
      <c r="J1617" s="1194"/>
      <c r="K1617" s="1195"/>
    </row>
    <row r="1618" spans="1:11" ht="30" customHeight="1" hidden="1">
      <c r="A1618" s="1048" t="s">
        <v>795</v>
      </c>
      <c r="B1618" s="1228" t="s">
        <v>796</v>
      </c>
      <c r="C1618" s="1202" t="s">
        <v>303</v>
      </c>
      <c r="D1618" s="1203"/>
      <c r="E1618" s="1204" t="s">
        <v>304</v>
      </c>
      <c r="F1618" s="1202" t="s">
        <v>303</v>
      </c>
      <c r="G1618" s="1203"/>
      <c r="H1618" s="1204" t="s">
        <v>304</v>
      </c>
      <c r="I1618" s="1202" t="s">
        <v>303</v>
      </c>
      <c r="J1618" s="1203"/>
      <c r="K1618" s="1204" t="s">
        <v>304</v>
      </c>
    </row>
    <row r="1619" spans="1:11" ht="30" customHeight="1" hidden="1" thickBot="1">
      <c r="A1619" s="1049"/>
      <c r="B1619" s="1229"/>
      <c r="C1619" s="238" t="s">
        <v>305</v>
      </c>
      <c r="D1619" s="239" t="s">
        <v>306</v>
      </c>
      <c r="E1619" s="1205"/>
      <c r="F1619" s="238" t="s">
        <v>305</v>
      </c>
      <c r="G1619" s="239" t="s">
        <v>306</v>
      </c>
      <c r="H1619" s="1205"/>
      <c r="I1619" s="238" t="s">
        <v>305</v>
      </c>
      <c r="J1619" s="239" t="s">
        <v>306</v>
      </c>
      <c r="K1619" s="1205"/>
    </row>
    <row r="1620" spans="1:11" ht="19.5" customHeight="1" hidden="1">
      <c r="A1620" s="1077" t="s">
        <v>855</v>
      </c>
      <c r="B1620" s="218"/>
      <c r="C1620" s="211"/>
      <c r="D1620" s="209"/>
      <c r="E1620" s="210"/>
      <c r="F1620" s="211"/>
      <c r="G1620" s="209"/>
      <c r="H1620" s="210"/>
      <c r="I1620" s="211"/>
      <c r="J1620" s="209"/>
      <c r="K1620" s="210"/>
    </row>
    <row r="1621" spans="1:11" ht="19.5" customHeight="1" hidden="1">
      <c r="A1621" s="1220"/>
      <c r="B1621" s="222"/>
      <c r="C1621" s="214"/>
      <c r="D1621" s="212"/>
      <c r="E1621" s="213"/>
      <c r="F1621" s="214"/>
      <c r="G1621" s="212"/>
      <c r="H1621" s="213"/>
      <c r="I1621" s="214"/>
      <c r="J1621" s="212"/>
      <c r="K1621" s="213"/>
    </row>
    <row r="1622" spans="1:11" ht="19.5" customHeight="1" hidden="1">
      <c r="A1622" s="1220"/>
      <c r="B1622" s="219"/>
      <c r="C1622" s="214"/>
      <c r="D1622" s="212"/>
      <c r="E1622" s="213"/>
      <c r="F1622" s="214"/>
      <c r="G1622" s="212"/>
      <c r="H1622" s="213"/>
      <c r="I1622" s="214"/>
      <c r="J1622" s="212"/>
      <c r="K1622" s="213"/>
    </row>
    <row r="1623" spans="1:11" ht="19.5" customHeight="1" hidden="1">
      <c r="A1623" s="1220"/>
      <c r="B1623" s="219"/>
      <c r="C1623" s="214"/>
      <c r="D1623" s="212"/>
      <c r="E1623" s="213"/>
      <c r="F1623" s="214"/>
      <c r="G1623" s="212"/>
      <c r="H1623" s="213"/>
      <c r="I1623" s="214"/>
      <c r="J1623" s="212"/>
      <c r="K1623" s="213"/>
    </row>
    <row r="1624" spans="1:11" ht="19.5" customHeight="1" hidden="1" thickBot="1">
      <c r="A1624" s="1220"/>
      <c r="B1624" s="220"/>
      <c r="C1624" s="215"/>
      <c r="D1624" s="216"/>
      <c r="E1624" s="217"/>
      <c r="F1624" s="214"/>
      <c r="G1624" s="212"/>
      <c r="H1624" s="213"/>
      <c r="I1624" s="214"/>
      <c r="J1624" s="212"/>
      <c r="K1624" s="213"/>
    </row>
    <row r="1625" spans="1:11" s="156" customFormat="1" ht="19.5" customHeight="1" hidden="1" thickBot="1">
      <c r="A1625" s="1221"/>
      <c r="B1625" s="173" t="s">
        <v>810</v>
      </c>
      <c r="C1625" s="223">
        <f>SUM(C1620:C1624)</f>
        <v>0</v>
      </c>
      <c r="D1625" s="224"/>
      <c r="E1625" s="237">
        <f>SUM(E1620:E1624)</f>
        <v>0</v>
      </c>
      <c r="F1625" s="223">
        <f>SUM(F1620:F1624)</f>
        <v>0</v>
      </c>
      <c r="G1625" s="224"/>
      <c r="H1625" s="237">
        <f>SUM(H1620:H1624)</f>
        <v>0</v>
      </c>
      <c r="I1625" s="223">
        <f>SUM(I1620:I1624)</f>
        <v>0</v>
      </c>
      <c r="J1625" s="224"/>
      <c r="K1625" s="237">
        <f>SUM(K1620:K1624)</f>
        <v>0</v>
      </c>
    </row>
    <row r="1626" spans="1:11" ht="9.75" customHeight="1" hidden="1" thickBot="1">
      <c r="A1626" s="40"/>
      <c r="B1626" s="41"/>
      <c r="C1626" s="42"/>
      <c r="D1626" s="42"/>
      <c r="E1626" s="42"/>
      <c r="F1626" s="42"/>
      <c r="G1626" s="42"/>
      <c r="H1626" s="42"/>
      <c r="I1626" s="42"/>
      <c r="J1626" s="42"/>
      <c r="K1626" s="43"/>
    </row>
    <row r="1627" spans="1:11" ht="19.5" customHeight="1" hidden="1">
      <c r="A1627" s="1077" t="s">
        <v>869</v>
      </c>
      <c r="B1627" s="218"/>
      <c r="C1627" s="211"/>
      <c r="D1627" s="209"/>
      <c r="E1627" s="210"/>
      <c r="F1627" s="211"/>
      <c r="G1627" s="209"/>
      <c r="H1627" s="210"/>
      <c r="I1627" s="211"/>
      <c r="J1627" s="209"/>
      <c r="K1627" s="210"/>
    </row>
    <row r="1628" spans="1:11" ht="19.5" customHeight="1" hidden="1">
      <c r="A1628" s="1220"/>
      <c r="B1628" s="222"/>
      <c r="C1628" s="214"/>
      <c r="D1628" s="212"/>
      <c r="E1628" s="213"/>
      <c r="F1628" s="214"/>
      <c r="G1628" s="212"/>
      <c r="H1628" s="213"/>
      <c r="I1628" s="214"/>
      <c r="J1628" s="212"/>
      <c r="K1628" s="213"/>
    </row>
    <row r="1629" spans="1:11" ht="19.5" customHeight="1" hidden="1">
      <c r="A1629" s="1220"/>
      <c r="B1629" s="219"/>
      <c r="C1629" s="214"/>
      <c r="D1629" s="212"/>
      <c r="E1629" s="213"/>
      <c r="F1629" s="214"/>
      <c r="G1629" s="212"/>
      <c r="H1629" s="213"/>
      <c r="I1629" s="214"/>
      <c r="J1629" s="212"/>
      <c r="K1629" s="213"/>
    </row>
    <row r="1630" spans="1:11" ht="19.5" customHeight="1" hidden="1">
      <c r="A1630" s="1220"/>
      <c r="B1630" s="219"/>
      <c r="C1630" s="214"/>
      <c r="D1630" s="212"/>
      <c r="E1630" s="213"/>
      <c r="F1630" s="214"/>
      <c r="G1630" s="212"/>
      <c r="H1630" s="213"/>
      <c r="I1630" s="214"/>
      <c r="J1630" s="212"/>
      <c r="K1630" s="213"/>
    </row>
    <row r="1631" spans="1:11" ht="19.5" customHeight="1" hidden="1" thickBot="1">
      <c r="A1631" s="1220"/>
      <c r="B1631" s="220"/>
      <c r="C1631" s="215"/>
      <c r="D1631" s="216"/>
      <c r="E1631" s="217"/>
      <c r="F1631" s="214"/>
      <c r="G1631" s="212"/>
      <c r="H1631" s="213"/>
      <c r="I1631" s="214"/>
      <c r="J1631" s="212"/>
      <c r="K1631" s="213"/>
    </row>
    <row r="1632" spans="1:11" s="156" customFormat="1" ht="19.5" customHeight="1" hidden="1" thickBot="1">
      <c r="A1632" s="1221"/>
      <c r="B1632" s="173" t="s">
        <v>810</v>
      </c>
      <c r="C1632" s="223">
        <f>SUM(C1627:C1631)</f>
        <v>0</v>
      </c>
      <c r="D1632" s="224"/>
      <c r="E1632" s="237">
        <f>SUM(E1627:E1631)</f>
        <v>0</v>
      </c>
      <c r="F1632" s="223">
        <f>SUM(F1627:F1631)</f>
        <v>0</v>
      </c>
      <c r="G1632" s="224"/>
      <c r="H1632" s="237">
        <f>SUM(H1627:H1631)</f>
        <v>0</v>
      </c>
      <c r="I1632" s="223">
        <f>SUM(I1627:I1631)</f>
        <v>0</v>
      </c>
      <c r="J1632" s="224"/>
      <c r="K1632" s="237">
        <f>SUM(K1627:K1631)</f>
        <v>0</v>
      </c>
    </row>
    <row r="1633" spans="1:11" ht="9.75" customHeight="1" hidden="1" thickBot="1">
      <c r="A1633" s="40"/>
      <c r="B1633" s="41"/>
      <c r="C1633" s="42"/>
      <c r="D1633" s="42"/>
      <c r="E1633" s="42"/>
      <c r="F1633" s="42"/>
      <c r="G1633" s="42"/>
      <c r="H1633" s="42"/>
      <c r="I1633" s="42"/>
      <c r="J1633" s="42"/>
      <c r="K1633" s="43"/>
    </row>
    <row r="1634" spans="1:11" ht="19.5" customHeight="1" hidden="1">
      <c r="A1634" s="1077" t="s">
        <v>856</v>
      </c>
      <c r="B1634" s="218"/>
      <c r="C1634" s="211"/>
      <c r="D1634" s="209"/>
      <c r="E1634" s="210"/>
      <c r="F1634" s="211"/>
      <c r="G1634" s="209"/>
      <c r="H1634" s="210"/>
      <c r="I1634" s="211"/>
      <c r="J1634" s="209"/>
      <c r="K1634" s="210"/>
    </row>
    <row r="1635" spans="1:11" ht="19.5" customHeight="1" hidden="1">
      <c r="A1635" s="1220"/>
      <c r="B1635" s="222"/>
      <c r="C1635" s="214"/>
      <c r="D1635" s="212"/>
      <c r="E1635" s="213"/>
      <c r="F1635" s="214"/>
      <c r="G1635" s="212"/>
      <c r="H1635" s="213"/>
      <c r="I1635" s="214"/>
      <c r="J1635" s="212"/>
      <c r="K1635" s="213"/>
    </row>
    <row r="1636" spans="1:11" ht="19.5" customHeight="1" hidden="1">
      <c r="A1636" s="1220"/>
      <c r="B1636" s="219"/>
      <c r="C1636" s="214"/>
      <c r="D1636" s="212"/>
      <c r="E1636" s="213"/>
      <c r="F1636" s="214"/>
      <c r="G1636" s="212"/>
      <c r="H1636" s="213"/>
      <c r="I1636" s="214"/>
      <c r="J1636" s="212"/>
      <c r="K1636" s="213"/>
    </row>
    <row r="1637" spans="1:11" ht="19.5" customHeight="1" hidden="1">
      <c r="A1637" s="1220"/>
      <c r="B1637" s="219"/>
      <c r="C1637" s="214"/>
      <c r="D1637" s="212"/>
      <c r="E1637" s="213"/>
      <c r="F1637" s="214"/>
      <c r="G1637" s="212"/>
      <c r="H1637" s="213"/>
      <c r="I1637" s="214"/>
      <c r="J1637" s="212"/>
      <c r="K1637" s="213"/>
    </row>
    <row r="1638" spans="1:11" ht="19.5" customHeight="1" hidden="1" thickBot="1">
      <c r="A1638" s="1220"/>
      <c r="B1638" s="220"/>
      <c r="C1638" s="215"/>
      <c r="D1638" s="216"/>
      <c r="E1638" s="217"/>
      <c r="F1638" s="214"/>
      <c r="G1638" s="212"/>
      <c r="H1638" s="213"/>
      <c r="I1638" s="214"/>
      <c r="J1638" s="212"/>
      <c r="K1638" s="213"/>
    </row>
    <row r="1639" spans="1:11" s="156" customFormat="1" ht="19.5" customHeight="1" hidden="1" thickBot="1">
      <c r="A1639" s="1221"/>
      <c r="B1639" s="173" t="s">
        <v>810</v>
      </c>
      <c r="C1639" s="223">
        <f>SUM(C1634:C1638)</f>
        <v>0</v>
      </c>
      <c r="D1639" s="224"/>
      <c r="E1639" s="237">
        <f>SUM(E1634:E1638)</f>
        <v>0</v>
      </c>
      <c r="F1639" s="223">
        <f>SUM(F1634:F1638)</f>
        <v>0</v>
      </c>
      <c r="G1639" s="224"/>
      <c r="H1639" s="237">
        <f>SUM(H1634:H1638)</f>
        <v>0</v>
      </c>
      <c r="I1639" s="223">
        <f>SUM(I1634:I1638)</f>
        <v>0</v>
      </c>
      <c r="J1639" s="224"/>
      <c r="K1639" s="237">
        <f>SUM(K1634:K1638)</f>
        <v>0</v>
      </c>
    </row>
    <row r="1640" spans="1:11" ht="9.75" customHeight="1" hidden="1" thickBot="1">
      <c r="A1640" s="40"/>
      <c r="B1640" s="41"/>
      <c r="C1640" s="42"/>
      <c r="D1640" s="42"/>
      <c r="E1640" s="42"/>
      <c r="F1640" s="42"/>
      <c r="G1640" s="42"/>
      <c r="H1640" s="42"/>
      <c r="I1640" s="42"/>
      <c r="J1640" s="42"/>
      <c r="K1640" s="43"/>
    </row>
    <row r="1641" spans="1:11" ht="19.5" customHeight="1" hidden="1">
      <c r="A1641" s="1077" t="s">
        <v>858</v>
      </c>
      <c r="B1641" s="218"/>
      <c r="C1641" s="211"/>
      <c r="D1641" s="209"/>
      <c r="E1641" s="210"/>
      <c r="F1641" s="211"/>
      <c r="G1641" s="209"/>
      <c r="H1641" s="210"/>
      <c r="I1641" s="211"/>
      <c r="J1641" s="209"/>
      <c r="K1641" s="210"/>
    </row>
    <row r="1642" spans="1:11" ht="19.5" customHeight="1" hidden="1">
      <c r="A1642" s="1220"/>
      <c r="B1642" s="222"/>
      <c r="C1642" s="214"/>
      <c r="D1642" s="212"/>
      <c r="E1642" s="213"/>
      <c r="F1642" s="214"/>
      <c r="G1642" s="212"/>
      <c r="H1642" s="213"/>
      <c r="I1642" s="214"/>
      <c r="J1642" s="212"/>
      <c r="K1642" s="213"/>
    </row>
    <row r="1643" spans="1:11" ht="19.5" customHeight="1" hidden="1">
      <c r="A1643" s="1220"/>
      <c r="B1643" s="219"/>
      <c r="C1643" s="214"/>
      <c r="D1643" s="212"/>
      <c r="E1643" s="213"/>
      <c r="F1643" s="214"/>
      <c r="G1643" s="212"/>
      <c r="H1643" s="213"/>
      <c r="I1643" s="214"/>
      <c r="J1643" s="212"/>
      <c r="K1643" s="213"/>
    </row>
    <row r="1644" spans="1:11" ht="19.5" customHeight="1" hidden="1">
      <c r="A1644" s="1220"/>
      <c r="B1644" s="219"/>
      <c r="C1644" s="214"/>
      <c r="D1644" s="212"/>
      <c r="E1644" s="213"/>
      <c r="F1644" s="214"/>
      <c r="G1644" s="212"/>
      <c r="H1644" s="213"/>
      <c r="I1644" s="214"/>
      <c r="J1644" s="212"/>
      <c r="K1644" s="213"/>
    </row>
    <row r="1645" spans="1:11" ht="19.5" customHeight="1" hidden="1" thickBot="1">
      <c r="A1645" s="1220"/>
      <c r="B1645" s="220"/>
      <c r="C1645" s="215"/>
      <c r="D1645" s="216"/>
      <c r="E1645" s="217"/>
      <c r="F1645" s="214"/>
      <c r="G1645" s="212"/>
      <c r="H1645" s="213"/>
      <c r="I1645" s="214"/>
      <c r="J1645" s="212"/>
      <c r="K1645" s="213"/>
    </row>
    <row r="1646" spans="1:11" s="156" customFormat="1" ht="19.5" customHeight="1" hidden="1" thickBot="1">
      <c r="A1646" s="1221"/>
      <c r="B1646" s="173" t="s">
        <v>810</v>
      </c>
      <c r="C1646" s="223">
        <f>SUM(C1641:C1645)</f>
        <v>0</v>
      </c>
      <c r="D1646" s="224"/>
      <c r="E1646" s="237">
        <f>SUM(E1641:E1645)</f>
        <v>0</v>
      </c>
      <c r="F1646" s="223">
        <f>SUM(F1641:F1645)</f>
        <v>0</v>
      </c>
      <c r="G1646" s="224"/>
      <c r="H1646" s="237">
        <f>SUM(H1641:H1645)</f>
        <v>0</v>
      </c>
      <c r="I1646" s="223">
        <f>SUM(I1641:I1645)</f>
        <v>0</v>
      </c>
      <c r="J1646" s="224"/>
      <c r="K1646" s="237">
        <f>SUM(K1641:K1645)</f>
        <v>0</v>
      </c>
    </row>
    <row r="1647" spans="1:11" s="232" customFormat="1" ht="19.5" customHeight="1" hidden="1" thickBot="1">
      <c r="A1647" s="1222" t="s">
        <v>365</v>
      </c>
      <c r="B1647" s="1223"/>
      <c r="C1647" s="230">
        <f>C1625+C1632+C1639+C1646</f>
        <v>0</v>
      </c>
      <c r="D1647" s="231"/>
      <c r="E1647" s="234">
        <f>E1625+E1632+E1639+E1646</f>
        <v>0</v>
      </c>
      <c r="F1647" s="230">
        <f>F1625+F1632+F1639+F1646</f>
        <v>0</v>
      </c>
      <c r="G1647" s="231"/>
      <c r="H1647" s="234">
        <f>H1625+H1632+H1639+H1646</f>
        <v>0</v>
      </c>
      <c r="I1647" s="230">
        <f>I1625+I1632+I1639+I1646</f>
        <v>0</v>
      </c>
      <c r="J1647" s="231"/>
      <c r="K1647" s="234">
        <f>K1625+K1632+K1639+K1646</f>
        <v>0</v>
      </c>
    </row>
    <row r="1648" spans="1:11" ht="9.75" customHeight="1" hidden="1" thickBot="1">
      <c r="A1648" s="40"/>
      <c r="B1648" s="41"/>
      <c r="C1648" s="42"/>
      <c r="D1648" s="42"/>
      <c r="E1648" s="42"/>
      <c r="F1648" s="42"/>
      <c r="G1648" s="42"/>
      <c r="H1648" s="42"/>
      <c r="I1648" s="42"/>
      <c r="J1648" s="42"/>
      <c r="K1648" s="43"/>
    </row>
    <row r="1649" spans="1:11" s="41" customFormat="1" ht="19.5" customHeight="1" hidden="1" thickBot="1">
      <c r="A1649" s="1224" t="s">
        <v>798</v>
      </c>
      <c r="B1649" s="1225"/>
      <c r="C1649" s="1241"/>
      <c r="D1649" s="1241"/>
      <c r="E1649" s="1241"/>
      <c r="F1649" s="1241"/>
      <c r="G1649" s="1241"/>
      <c r="H1649" s="1241"/>
      <c r="I1649" s="1241"/>
      <c r="J1649" s="1241"/>
      <c r="K1649" s="1242"/>
    </row>
    <row r="1650" spans="1:11" ht="19.5" customHeight="1" hidden="1">
      <c r="A1650" s="1077" t="s">
        <v>874</v>
      </c>
      <c r="B1650" s="218"/>
      <c r="C1650" s="211"/>
      <c r="D1650" s="209"/>
      <c r="E1650" s="210"/>
      <c r="F1650" s="211"/>
      <c r="G1650" s="209"/>
      <c r="H1650" s="210"/>
      <c r="I1650" s="211"/>
      <c r="J1650" s="209"/>
      <c r="K1650" s="210"/>
    </row>
    <row r="1651" spans="1:11" ht="19.5" customHeight="1" hidden="1">
      <c r="A1651" s="1220"/>
      <c r="B1651" s="222"/>
      <c r="C1651" s="214"/>
      <c r="D1651" s="212"/>
      <c r="E1651" s="213"/>
      <c r="F1651" s="214"/>
      <c r="G1651" s="212"/>
      <c r="H1651" s="213"/>
      <c r="I1651" s="214"/>
      <c r="J1651" s="212"/>
      <c r="K1651" s="213"/>
    </row>
    <row r="1652" spans="1:11" ht="19.5" customHeight="1" hidden="1">
      <c r="A1652" s="1220"/>
      <c r="B1652" s="219"/>
      <c r="C1652" s="214"/>
      <c r="D1652" s="212"/>
      <c r="E1652" s="213"/>
      <c r="F1652" s="214"/>
      <c r="G1652" s="212"/>
      <c r="H1652" s="213"/>
      <c r="I1652" s="214"/>
      <c r="J1652" s="212"/>
      <c r="K1652" s="213"/>
    </row>
    <row r="1653" spans="1:11" ht="19.5" customHeight="1" hidden="1">
      <c r="A1653" s="1220"/>
      <c r="B1653" s="219"/>
      <c r="C1653" s="214"/>
      <c r="D1653" s="212"/>
      <c r="E1653" s="213"/>
      <c r="F1653" s="214"/>
      <c r="G1653" s="212"/>
      <c r="H1653" s="213"/>
      <c r="I1653" s="214"/>
      <c r="J1653" s="212"/>
      <c r="K1653" s="213"/>
    </row>
    <row r="1654" spans="1:11" ht="19.5" customHeight="1" hidden="1" thickBot="1">
      <c r="A1654" s="1220"/>
      <c r="B1654" s="220"/>
      <c r="C1654" s="215"/>
      <c r="D1654" s="216"/>
      <c r="E1654" s="217"/>
      <c r="F1654" s="214"/>
      <c r="G1654" s="212"/>
      <c r="H1654" s="213"/>
      <c r="I1654" s="214"/>
      <c r="J1654" s="212"/>
      <c r="K1654" s="213"/>
    </row>
    <row r="1655" spans="1:11" s="156" customFormat="1" ht="19.5" customHeight="1" hidden="1" thickBot="1">
      <c r="A1655" s="1221"/>
      <c r="B1655" s="173" t="s">
        <v>810</v>
      </c>
      <c r="C1655" s="223">
        <f>SUM(C1650:C1654)</f>
        <v>0</v>
      </c>
      <c r="D1655" s="224"/>
      <c r="E1655" s="237">
        <f>SUM(E1650:E1654)</f>
        <v>0</v>
      </c>
      <c r="F1655" s="223">
        <f>SUM(F1650:F1654)</f>
        <v>0</v>
      </c>
      <c r="G1655" s="224"/>
      <c r="H1655" s="237">
        <f>SUM(H1650:H1654)</f>
        <v>0</v>
      </c>
      <c r="I1655" s="223">
        <f>SUM(I1650:I1654)</f>
        <v>0</v>
      </c>
      <c r="J1655" s="224"/>
      <c r="K1655" s="237">
        <f>SUM(K1650:K1654)</f>
        <v>0</v>
      </c>
    </row>
    <row r="1656" spans="1:11" ht="9.75" customHeight="1" hidden="1" thickBot="1">
      <c r="A1656" s="40"/>
      <c r="B1656" s="41"/>
      <c r="C1656" s="42"/>
      <c r="D1656" s="42"/>
      <c r="E1656" s="42"/>
      <c r="F1656" s="42"/>
      <c r="G1656" s="42"/>
      <c r="H1656" s="42"/>
      <c r="I1656" s="42"/>
      <c r="J1656" s="42"/>
      <c r="K1656" s="43"/>
    </row>
    <row r="1657" spans="1:11" ht="19.5" customHeight="1" hidden="1">
      <c r="A1657" s="1077" t="s">
        <v>878</v>
      </c>
      <c r="B1657" s="218"/>
      <c r="C1657" s="211"/>
      <c r="D1657" s="209"/>
      <c r="E1657" s="210"/>
      <c r="F1657" s="211"/>
      <c r="G1657" s="209"/>
      <c r="H1657" s="210"/>
      <c r="I1657" s="211"/>
      <c r="J1657" s="209"/>
      <c r="K1657" s="210"/>
    </row>
    <row r="1658" spans="1:11" ht="19.5" customHeight="1" hidden="1">
      <c r="A1658" s="1220"/>
      <c r="B1658" s="222"/>
      <c r="C1658" s="214"/>
      <c r="D1658" s="212"/>
      <c r="E1658" s="213"/>
      <c r="F1658" s="214"/>
      <c r="G1658" s="212"/>
      <c r="H1658" s="213"/>
      <c r="I1658" s="214"/>
      <c r="J1658" s="212"/>
      <c r="K1658" s="213"/>
    </row>
    <row r="1659" spans="1:11" ht="19.5" customHeight="1" hidden="1">
      <c r="A1659" s="1220"/>
      <c r="B1659" s="219"/>
      <c r="C1659" s="214"/>
      <c r="D1659" s="212"/>
      <c r="E1659" s="213"/>
      <c r="F1659" s="214"/>
      <c r="G1659" s="212"/>
      <c r="H1659" s="213"/>
      <c r="I1659" s="214"/>
      <c r="J1659" s="212"/>
      <c r="K1659" s="213"/>
    </row>
    <row r="1660" spans="1:11" ht="19.5" customHeight="1" hidden="1">
      <c r="A1660" s="1220"/>
      <c r="B1660" s="219"/>
      <c r="C1660" s="214"/>
      <c r="D1660" s="212"/>
      <c r="E1660" s="213"/>
      <c r="F1660" s="214"/>
      <c r="G1660" s="212"/>
      <c r="H1660" s="213"/>
      <c r="I1660" s="214"/>
      <c r="J1660" s="212"/>
      <c r="K1660" s="213"/>
    </row>
    <row r="1661" spans="1:11" ht="19.5" customHeight="1" hidden="1" thickBot="1">
      <c r="A1661" s="1220"/>
      <c r="B1661" s="220"/>
      <c r="C1661" s="215"/>
      <c r="D1661" s="216"/>
      <c r="E1661" s="217"/>
      <c r="F1661" s="214"/>
      <c r="G1661" s="212"/>
      <c r="H1661" s="213"/>
      <c r="I1661" s="214"/>
      <c r="J1661" s="212"/>
      <c r="K1661" s="213"/>
    </row>
    <row r="1662" spans="1:11" s="156" customFormat="1" ht="19.5" customHeight="1" hidden="1" thickBot="1">
      <c r="A1662" s="1221"/>
      <c r="B1662" s="173" t="s">
        <v>810</v>
      </c>
      <c r="C1662" s="223">
        <f>SUM(C1657:C1661)</f>
        <v>0</v>
      </c>
      <c r="D1662" s="224"/>
      <c r="E1662" s="237">
        <f>SUM(E1657:E1661)</f>
        <v>0</v>
      </c>
      <c r="F1662" s="223">
        <f>SUM(F1657:F1661)</f>
        <v>0</v>
      </c>
      <c r="G1662" s="224"/>
      <c r="H1662" s="237">
        <f>SUM(H1657:H1661)</f>
        <v>0</v>
      </c>
      <c r="I1662" s="223">
        <f>SUM(I1657:I1661)</f>
        <v>0</v>
      </c>
      <c r="J1662" s="224"/>
      <c r="K1662" s="237">
        <f>SUM(K1657:K1661)</f>
        <v>0</v>
      </c>
    </row>
    <row r="1663" spans="1:11" s="232" customFormat="1" ht="19.5" customHeight="1" hidden="1" thickBot="1">
      <c r="A1663" s="1222" t="s">
        <v>526</v>
      </c>
      <c r="B1663" s="1223" t="s">
        <v>123</v>
      </c>
      <c r="C1663" s="230">
        <f>C1655+C1662</f>
        <v>0</v>
      </c>
      <c r="D1663" s="231"/>
      <c r="E1663" s="234">
        <f>E1655+E1662</f>
        <v>0</v>
      </c>
      <c r="F1663" s="230">
        <f>F1655+F1662</f>
        <v>0</v>
      </c>
      <c r="G1663" s="231"/>
      <c r="H1663" s="234">
        <f>H1655+H1662</f>
        <v>0</v>
      </c>
      <c r="I1663" s="230">
        <f>I1655+I1662</f>
        <v>0</v>
      </c>
      <c r="J1663" s="231"/>
      <c r="K1663" s="234">
        <f>K1655+K1662</f>
        <v>0</v>
      </c>
    </row>
    <row r="1664" spans="1:11" ht="9.75" customHeight="1" hidden="1" thickBot="1">
      <c r="A1664" s="40"/>
      <c r="B1664" s="41"/>
      <c r="C1664" s="42"/>
      <c r="D1664" s="42"/>
      <c r="E1664" s="42"/>
      <c r="F1664" s="42"/>
      <c r="G1664" s="42"/>
      <c r="H1664" s="42"/>
      <c r="I1664" s="42"/>
      <c r="J1664" s="42"/>
      <c r="K1664" s="43"/>
    </row>
    <row r="1665" spans="1:11" s="41" customFormat="1" ht="19.5" customHeight="1" hidden="1" thickBot="1">
      <c r="A1665" s="1224" t="s">
        <v>535</v>
      </c>
      <c r="B1665" s="1225"/>
      <c r="C1665" s="1241"/>
      <c r="D1665" s="1241"/>
      <c r="E1665" s="1241"/>
      <c r="F1665" s="1241"/>
      <c r="G1665" s="1241"/>
      <c r="H1665" s="1241"/>
      <c r="I1665" s="1241"/>
      <c r="J1665" s="1241"/>
      <c r="K1665" s="1242"/>
    </row>
    <row r="1666" spans="1:11" ht="19.5" customHeight="1" hidden="1">
      <c r="A1666" s="1077" t="s">
        <v>866</v>
      </c>
      <c r="B1666" s="218"/>
      <c r="C1666" s="211"/>
      <c r="D1666" s="209"/>
      <c r="E1666" s="210"/>
      <c r="F1666" s="211"/>
      <c r="G1666" s="209"/>
      <c r="H1666" s="210"/>
      <c r="I1666" s="211"/>
      <c r="J1666" s="209"/>
      <c r="K1666" s="210"/>
    </row>
    <row r="1667" spans="1:11" ht="19.5" customHeight="1" hidden="1">
      <c r="A1667" s="1220"/>
      <c r="B1667" s="222"/>
      <c r="C1667" s="214"/>
      <c r="D1667" s="212"/>
      <c r="E1667" s="213"/>
      <c r="F1667" s="214"/>
      <c r="G1667" s="212"/>
      <c r="H1667" s="213"/>
      <c r="I1667" s="214"/>
      <c r="J1667" s="212"/>
      <c r="K1667" s="213"/>
    </row>
    <row r="1668" spans="1:11" ht="19.5" customHeight="1" hidden="1">
      <c r="A1668" s="1220"/>
      <c r="B1668" s="219"/>
      <c r="C1668" s="214"/>
      <c r="D1668" s="212"/>
      <c r="E1668" s="213"/>
      <c r="F1668" s="214"/>
      <c r="G1668" s="212"/>
      <c r="H1668" s="213"/>
      <c r="I1668" s="214"/>
      <c r="J1668" s="212"/>
      <c r="K1668" s="213"/>
    </row>
    <row r="1669" spans="1:11" ht="19.5" customHeight="1" hidden="1">
      <c r="A1669" s="1220"/>
      <c r="B1669" s="219"/>
      <c r="C1669" s="214"/>
      <c r="D1669" s="212"/>
      <c r="E1669" s="213"/>
      <c r="F1669" s="214"/>
      <c r="G1669" s="212"/>
      <c r="H1669" s="213"/>
      <c r="I1669" s="214"/>
      <c r="J1669" s="212"/>
      <c r="K1669" s="213"/>
    </row>
    <row r="1670" spans="1:11" ht="19.5" customHeight="1" hidden="1" thickBot="1">
      <c r="A1670" s="1220"/>
      <c r="B1670" s="220"/>
      <c r="C1670" s="215"/>
      <c r="D1670" s="216"/>
      <c r="E1670" s="217"/>
      <c r="F1670" s="214"/>
      <c r="G1670" s="212"/>
      <c r="H1670" s="213"/>
      <c r="I1670" s="214"/>
      <c r="J1670" s="212"/>
      <c r="K1670" s="213"/>
    </row>
    <row r="1671" spans="1:11" s="156" customFormat="1" ht="19.5" customHeight="1" hidden="1" thickBot="1">
      <c r="A1671" s="1221"/>
      <c r="B1671" s="173" t="s">
        <v>810</v>
      </c>
      <c r="C1671" s="223">
        <f>SUM(C1666:C1670)</f>
        <v>0</v>
      </c>
      <c r="D1671" s="224"/>
      <c r="E1671" s="237">
        <f>SUM(E1666:E1670)</f>
        <v>0</v>
      </c>
      <c r="F1671" s="223">
        <f>SUM(F1666:F1670)</f>
        <v>0</v>
      </c>
      <c r="G1671" s="224"/>
      <c r="H1671" s="237">
        <f>SUM(H1666:H1670)</f>
        <v>0</v>
      </c>
      <c r="I1671" s="223">
        <f>SUM(I1666:I1670)</f>
        <v>0</v>
      </c>
      <c r="J1671" s="224"/>
      <c r="K1671" s="237">
        <f>SUM(K1666:K1670)</f>
        <v>0</v>
      </c>
    </row>
    <row r="1672" spans="1:11" ht="9.75" customHeight="1" hidden="1" thickBot="1">
      <c r="A1672" s="40"/>
      <c r="B1672" s="41"/>
      <c r="C1672" s="42"/>
      <c r="D1672" s="42"/>
      <c r="E1672" s="42"/>
      <c r="F1672" s="42"/>
      <c r="G1672" s="42"/>
      <c r="H1672" s="42"/>
      <c r="I1672" s="42"/>
      <c r="J1672" s="42"/>
      <c r="K1672" s="43"/>
    </row>
    <row r="1673" spans="1:11" ht="19.5" customHeight="1" hidden="1">
      <c r="A1673" s="1077" t="s">
        <v>884</v>
      </c>
      <c r="B1673" s="218"/>
      <c r="C1673" s="211"/>
      <c r="D1673" s="209"/>
      <c r="E1673" s="210"/>
      <c r="F1673" s="211"/>
      <c r="G1673" s="209"/>
      <c r="H1673" s="210"/>
      <c r="I1673" s="211"/>
      <c r="J1673" s="209"/>
      <c r="K1673" s="210"/>
    </row>
    <row r="1674" spans="1:11" ht="19.5" customHeight="1" hidden="1">
      <c r="A1674" s="1220"/>
      <c r="B1674" s="222"/>
      <c r="C1674" s="214"/>
      <c r="D1674" s="212"/>
      <c r="E1674" s="213"/>
      <c r="F1674" s="214"/>
      <c r="G1674" s="212"/>
      <c r="H1674" s="213"/>
      <c r="I1674" s="214"/>
      <c r="J1674" s="212"/>
      <c r="K1674" s="213"/>
    </row>
    <row r="1675" spans="1:11" ht="19.5" customHeight="1" hidden="1">
      <c r="A1675" s="1220"/>
      <c r="B1675" s="219"/>
      <c r="C1675" s="214"/>
      <c r="D1675" s="212"/>
      <c r="E1675" s="213"/>
      <c r="F1675" s="214"/>
      <c r="G1675" s="212"/>
      <c r="H1675" s="213"/>
      <c r="I1675" s="214"/>
      <c r="J1675" s="212"/>
      <c r="K1675" s="213"/>
    </row>
    <row r="1676" spans="1:11" ht="19.5" customHeight="1" hidden="1">
      <c r="A1676" s="1220"/>
      <c r="B1676" s="219"/>
      <c r="C1676" s="214"/>
      <c r="D1676" s="212"/>
      <c r="E1676" s="213"/>
      <c r="F1676" s="214"/>
      <c r="G1676" s="212"/>
      <c r="H1676" s="213"/>
      <c r="I1676" s="214"/>
      <c r="J1676" s="212"/>
      <c r="K1676" s="213"/>
    </row>
    <row r="1677" spans="1:11" ht="19.5" customHeight="1" hidden="1" thickBot="1">
      <c r="A1677" s="1220"/>
      <c r="B1677" s="220"/>
      <c r="C1677" s="215"/>
      <c r="D1677" s="216"/>
      <c r="E1677" s="217"/>
      <c r="F1677" s="214"/>
      <c r="G1677" s="212"/>
      <c r="H1677" s="213"/>
      <c r="I1677" s="214"/>
      <c r="J1677" s="212"/>
      <c r="K1677" s="213"/>
    </row>
    <row r="1678" spans="1:11" s="156" customFormat="1" ht="19.5" customHeight="1" hidden="1" thickBot="1">
      <c r="A1678" s="1221"/>
      <c r="B1678" s="173" t="s">
        <v>810</v>
      </c>
      <c r="C1678" s="223">
        <f>SUM(C1673:C1677)</f>
        <v>0</v>
      </c>
      <c r="D1678" s="224"/>
      <c r="E1678" s="237">
        <f>SUM(E1673:E1677)</f>
        <v>0</v>
      </c>
      <c r="F1678" s="223">
        <f>SUM(F1673:F1677)</f>
        <v>0</v>
      </c>
      <c r="G1678" s="224"/>
      <c r="H1678" s="237">
        <f>SUM(H1673:H1677)</f>
        <v>0</v>
      </c>
      <c r="I1678" s="223">
        <f>SUM(I1673:I1677)</f>
        <v>0</v>
      </c>
      <c r="J1678" s="224"/>
      <c r="K1678" s="237">
        <f>SUM(K1673:K1677)</f>
        <v>0</v>
      </c>
    </row>
    <row r="1679" spans="1:11" ht="9.75" customHeight="1" hidden="1" thickBot="1">
      <c r="A1679" s="40"/>
      <c r="B1679" s="41"/>
      <c r="C1679" s="42"/>
      <c r="D1679" s="42"/>
      <c r="E1679" s="42"/>
      <c r="F1679" s="42"/>
      <c r="G1679" s="42"/>
      <c r="H1679" s="42"/>
      <c r="I1679" s="42"/>
      <c r="J1679" s="42"/>
      <c r="K1679" s="43"/>
    </row>
    <row r="1680" spans="1:11" ht="19.5" customHeight="1" hidden="1">
      <c r="A1680" s="1077" t="s">
        <v>867</v>
      </c>
      <c r="B1680" s="218"/>
      <c r="C1680" s="211"/>
      <c r="D1680" s="209"/>
      <c r="E1680" s="210"/>
      <c r="F1680" s="211"/>
      <c r="G1680" s="209"/>
      <c r="H1680" s="210"/>
      <c r="I1680" s="211"/>
      <c r="J1680" s="209"/>
      <c r="K1680" s="210"/>
    </row>
    <row r="1681" spans="1:11" ht="19.5" customHeight="1" hidden="1">
      <c r="A1681" s="1220"/>
      <c r="B1681" s="222"/>
      <c r="C1681" s="214"/>
      <c r="D1681" s="212"/>
      <c r="E1681" s="213"/>
      <c r="F1681" s="214"/>
      <c r="G1681" s="212"/>
      <c r="H1681" s="213"/>
      <c r="I1681" s="214"/>
      <c r="J1681" s="212"/>
      <c r="K1681" s="213"/>
    </row>
    <row r="1682" spans="1:11" ht="19.5" customHeight="1" hidden="1">
      <c r="A1682" s="1220"/>
      <c r="B1682" s="219"/>
      <c r="C1682" s="214"/>
      <c r="D1682" s="212"/>
      <c r="E1682" s="213"/>
      <c r="F1682" s="214"/>
      <c r="G1682" s="212"/>
      <c r="H1682" s="213"/>
      <c r="I1682" s="214"/>
      <c r="J1682" s="212"/>
      <c r="K1682" s="213"/>
    </row>
    <row r="1683" spans="1:11" ht="19.5" customHeight="1" hidden="1">
      <c r="A1683" s="1220"/>
      <c r="B1683" s="219"/>
      <c r="C1683" s="214"/>
      <c r="D1683" s="212"/>
      <c r="E1683" s="213"/>
      <c r="F1683" s="214"/>
      <c r="G1683" s="212"/>
      <c r="H1683" s="213"/>
      <c r="I1683" s="214"/>
      <c r="J1683" s="212"/>
      <c r="K1683" s="213"/>
    </row>
    <row r="1684" spans="1:11" ht="19.5" customHeight="1" hidden="1" thickBot="1">
      <c r="A1684" s="1220"/>
      <c r="B1684" s="220"/>
      <c r="C1684" s="215"/>
      <c r="D1684" s="216"/>
      <c r="E1684" s="217"/>
      <c r="F1684" s="214"/>
      <c r="G1684" s="212"/>
      <c r="H1684" s="213"/>
      <c r="I1684" s="214"/>
      <c r="J1684" s="212"/>
      <c r="K1684" s="213"/>
    </row>
    <row r="1685" spans="1:11" s="156" customFormat="1" ht="19.5" customHeight="1" hidden="1" thickBot="1">
      <c r="A1685" s="1221"/>
      <c r="B1685" s="173" t="s">
        <v>810</v>
      </c>
      <c r="C1685" s="223">
        <f>SUM(C1680:C1684)</f>
        <v>0</v>
      </c>
      <c r="D1685" s="224"/>
      <c r="E1685" s="237">
        <f>SUM(E1680:E1684)</f>
        <v>0</v>
      </c>
      <c r="F1685" s="223">
        <f>SUM(F1680:F1684)</f>
        <v>0</v>
      </c>
      <c r="G1685" s="224"/>
      <c r="H1685" s="237">
        <f>SUM(H1680:H1684)</f>
        <v>0</v>
      </c>
      <c r="I1685" s="223">
        <f>SUM(I1680:I1684)</f>
        <v>0</v>
      </c>
      <c r="J1685" s="224"/>
      <c r="K1685" s="237">
        <f>SUM(K1680:K1684)</f>
        <v>0</v>
      </c>
    </row>
    <row r="1686" spans="1:11" ht="9.75" customHeight="1" hidden="1" thickBot="1">
      <c r="A1686" s="40"/>
      <c r="B1686" s="41"/>
      <c r="C1686" s="42"/>
      <c r="D1686" s="42"/>
      <c r="E1686" s="42"/>
      <c r="F1686" s="42"/>
      <c r="G1686" s="42"/>
      <c r="H1686" s="42"/>
      <c r="I1686" s="42"/>
      <c r="J1686" s="42"/>
      <c r="K1686" s="43"/>
    </row>
    <row r="1687" spans="1:11" ht="19.5" customHeight="1" hidden="1">
      <c r="A1687" s="1077" t="s">
        <v>879</v>
      </c>
      <c r="B1687" s="218"/>
      <c r="C1687" s="211"/>
      <c r="D1687" s="209"/>
      <c r="E1687" s="210"/>
      <c r="F1687" s="211"/>
      <c r="G1687" s="209"/>
      <c r="H1687" s="210"/>
      <c r="I1687" s="211"/>
      <c r="J1687" s="209"/>
      <c r="K1687" s="210"/>
    </row>
    <row r="1688" spans="1:11" ht="19.5" customHeight="1" hidden="1">
      <c r="A1688" s="1220"/>
      <c r="B1688" s="222"/>
      <c r="C1688" s="214"/>
      <c r="D1688" s="212"/>
      <c r="E1688" s="213"/>
      <c r="F1688" s="214"/>
      <c r="G1688" s="212"/>
      <c r="H1688" s="213"/>
      <c r="I1688" s="214"/>
      <c r="J1688" s="212"/>
      <c r="K1688" s="213"/>
    </row>
    <row r="1689" spans="1:11" ht="19.5" customHeight="1" hidden="1">
      <c r="A1689" s="1220"/>
      <c r="B1689" s="222"/>
      <c r="C1689" s="214"/>
      <c r="D1689" s="212"/>
      <c r="E1689" s="213"/>
      <c r="F1689" s="214"/>
      <c r="G1689" s="212"/>
      <c r="H1689" s="213"/>
      <c r="I1689" s="214"/>
      <c r="J1689" s="212"/>
      <c r="K1689" s="213"/>
    </row>
    <row r="1690" spans="1:11" ht="19.5" customHeight="1" hidden="1">
      <c r="A1690" s="1220"/>
      <c r="B1690" s="219"/>
      <c r="C1690" s="214"/>
      <c r="D1690" s="212"/>
      <c r="E1690" s="213"/>
      <c r="F1690" s="214"/>
      <c r="G1690" s="212"/>
      <c r="H1690" s="213"/>
      <c r="I1690" s="214"/>
      <c r="J1690" s="212"/>
      <c r="K1690" s="213"/>
    </row>
    <row r="1691" spans="1:11" ht="19.5" customHeight="1" hidden="1" thickBot="1">
      <c r="A1691" s="1220"/>
      <c r="B1691" s="220"/>
      <c r="C1691" s="215"/>
      <c r="D1691" s="216"/>
      <c r="E1691" s="217"/>
      <c r="F1691" s="214"/>
      <c r="G1691" s="212"/>
      <c r="H1691" s="213"/>
      <c r="I1691" s="214"/>
      <c r="J1691" s="212"/>
      <c r="K1691" s="213"/>
    </row>
    <row r="1692" spans="1:11" s="156" customFormat="1" ht="19.5" customHeight="1" hidden="1" thickBot="1">
      <c r="A1692" s="1221"/>
      <c r="B1692" s="173" t="s">
        <v>810</v>
      </c>
      <c r="C1692" s="223">
        <f>SUM(C1687:C1691)</f>
        <v>0</v>
      </c>
      <c r="D1692" s="224"/>
      <c r="E1692" s="237">
        <f>SUM(E1687:E1691)</f>
        <v>0</v>
      </c>
      <c r="F1692" s="223">
        <f>SUM(F1687:F1691)</f>
        <v>0</v>
      </c>
      <c r="G1692" s="224"/>
      <c r="H1692" s="237">
        <f>SUM(H1687:H1691)</f>
        <v>0</v>
      </c>
      <c r="I1692" s="223">
        <f>SUM(I1687:I1691)</f>
        <v>0</v>
      </c>
      <c r="J1692" s="224"/>
      <c r="K1692" s="237">
        <f>SUM(K1687:K1691)</f>
        <v>0</v>
      </c>
    </row>
    <row r="1693" spans="1:11" ht="9.75" customHeight="1" hidden="1" thickBot="1">
      <c r="A1693" s="40"/>
      <c r="B1693" s="41"/>
      <c r="C1693" s="42"/>
      <c r="D1693" s="42"/>
      <c r="E1693" s="42"/>
      <c r="F1693" s="42"/>
      <c r="G1693" s="42"/>
      <c r="H1693" s="42"/>
      <c r="I1693" s="42"/>
      <c r="J1693" s="42"/>
      <c r="K1693" s="43"/>
    </row>
    <row r="1694" spans="1:11" ht="19.5" customHeight="1" hidden="1">
      <c r="A1694" s="1077" t="s">
        <v>868</v>
      </c>
      <c r="B1694" s="218"/>
      <c r="C1694" s="211"/>
      <c r="D1694" s="209"/>
      <c r="E1694" s="210"/>
      <c r="F1694" s="211"/>
      <c r="G1694" s="209"/>
      <c r="H1694" s="210"/>
      <c r="I1694" s="211"/>
      <c r="J1694" s="209"/>
      <c r="K1694" s="210"/>
    </row>
    <row r="1695" spans="1:11" ht="19.5" customHeight="1" hidden="1">
      <c r="A1695" s="1220"/>
      <c r="B1695" s="222"/>
      <c r="C1695" s="214"/>
      <c r="D1695" s="212"/>
      <c r="E1695" s="213"/>
      <c r="F1695" s="214"/>
      <c r="G1695" s="212"/>
      <c r="H1695" s="213"/>
      <c r="I1695" s="214"/>
      <c r="J1695" s="212"/>
      <c r="K1695" s="213"/>
    </row>
    <row r="1696" spans="1:11" ht="19.5" customHeight="1" hidden="1">
      <c r="A1696" s="1220"/>
      <c r="B1696" s="222"/>
      <c r="C1696" s="214"/>
      <c r="D1696" s="212"/>
      <c r="E1696" s="213"/>
      <c r="F1696" s="214"/>
      <c r="G1696" s="212"/>
      <c r="H1696" s="213"/>
      <c r="I1696" s="214"/>
      <c r="J1696" s="212"/>
      <c r="K1696" s="213"/>
    </row>
    <row r="1697" spans="1:11" ht="19.5" customHeight="1" hidden="1">
      <c r="A1697" s="1220"/>
      <c r="B1697" s="219"/>
      <c r="C1697" s="214"/>
      <c r="D1697" s="212"/>
      <c r="E1697" s="213"/>
      <c r="F1697" s="214"/>
      <c r="G1697" s="212"/>
      <c r="H1697" s="213"/>
      <c r="I1697" s="214"/>
      <c r="J1697" s="212"/>
      <c r="K1697" s="213"/>
    </row>
    <row r="1698" spans="1:11" ht="19.5" customHeight="1" hidden="1" thickBot="1">
      <c r="A1698" s="1220"/>
      <c r="B1698" s="220"/>
      <c r="C1698" s="215"/>
      <c r="D1698" s="216"/>
      <c r="E1698" s="217"/>
      <c r="F1698" s="214"/>
      <c r="G1698" s="212"/>
      <c r="H1698" s="213"/>
      <c r="I1698" s="214"/>
      <c r="J1698" s="212"/>
      <c r="K1698" s="213"/>
    </row>
    <row r="1699" spans="1:11" s="156" customFormat="1" ht="19.5" customHeight="1" hidden="1" thickBot="1">
      <c r="A1699" s="1221"/>
      <c r="B1699" s="173" t="s">
        <v>810</v>
      </c>
      <c r="C1699" s="223">
        <f>SUM(C1694:C1698)</f>
        <v>0</v>
      </c>
      <c r="D1699" s="224"/>
      <c r="E1699" s="237">
        <f>SUM(E1694:E1698)</f>
        <v>0</v>
      </c>
      <c r="F1699" s="223">
        <f>SUM(F1694:F1698)</f>
        <v>0</v>
      </c>
      <c r="G1699" s="224"/>
      <c r="H1699" s="237">
        <f>SUM(H1694:H1698)</f>
        <v>0</v>
      </c>
      <c r="I1699" s="223">
        <f>SUM(I1694:I1698)</f>
        <v>0</v>
      </c>
      <c r="J1699" s="224"/>
      <c r="K1699" s="237">
        <f>SUM(K1694:K1698)</f>
        <v>0</v>
      </c>
    </row>
    <row r="1700" spans="1:11" s="232" customFormat="1" ht="19.5" customHeight="1" hidden="1" thickBot="1">
      <c r="A1700" s="1222" t="s">
        <v>536</v>
      </c>
      <c r="B1700" s="1223"/>
      <c r="C1700" s="230">
        <f>C1671+C1678+C1685+C1692+C1699</f>
        <v>0</v>
      </c>
      <c r="D1700" s="231"/>
      <c r="E1700" s="234">
        <f>E1671+E1678+E1685+E1692+E1699</f>
        <v>0</v>
      </c>
      <c r="F1700" s="230">
        <f>F1671+F1678+F1685+F1692+F1699</f>
        <v>0</v>
      </c>
      <c r="G1700" s="231"/>
      <c r="H1700" s="234">
        <f>H1671+H1678+H1685+H1692+H1699</f>
        <v>0</v>
      </c>
      <c r="I1700" s="230">
        <f>I1671+I1678+I1685+I1692+I1699</f>
        <v>0</v>
      </c>
      <c r="J1700" s="231"/>
      <c r="K1700" s="234">
        <f>K1671+K1678+K1685+K1692+K1699</f>
        <v>0</v>
      </c>
    </row>
    <row r="1701" spans="1:11" ht="9.75" customHeight="1" hidden="1" thickBot="1">
      <c r="A1701" s="40"/>
      <c r="B1701" s="41"/>
      <c r="C1701" s="42"/>
      <c r="D1701" s="42"/>
      <c r="E1701" s="42"/>
      <c r="F1701" s="42"/>
      <c r="G1701" s="42"/>
      <c r="H1701" s="42"/>
      <c r="I1701" s="42"/>
      <c r="J1701" s="42"/>
      <c r="K1701" s="42"/>
    </row>
    <row r="1702" spans="1:11" s="41" customFormat="1" ht="19.5" customHeight="1" hidden="1" thickBot="1">
      <c r="A1702" s="1230" t="s">
        <v>527</v>
      </c>
      <c r="B1702" s="1138"/>
      <c r="C1702" s="228">
        <f>C1647+C1663+C1700</f>
        <v>0</v>
      </c>
      <c r="D1702" s="229"/>
      <c r="E1702" s="253">
        <f>E1647+E1663+E1700</f>
        <v>0</v>
      </c>
      <c r="F1702" s="228">
        <f>F1647+F1663+F1700</f>
        <v>0</v>
      </c>
      <c r="G1702" s="229"/>
      <c r="H1702" s="253">
        <f>H1647+H1663+H1700</f>
        <v>0</v>
      </c>
      <c r="I1702" s="228">
        <f>I1647+I1663+I1700</f>
        <v>0</v>
      </c>
      <c r="J1702" s="229"/>
      <c r="K1702" s="253">
        <f>K1647+K1663+K1700</f>
        <v>0</v>
      </c>
    </row>
    <row r="1703" spans="1:11" ht="9.75" customHeight="1" hidden="1" thickBot="1">
      <c r="A1703" s="40"/>
      <c r="B1703" s="41"/>
      <c r="C1703" s="42"/>
      <c r="D1703" s="42"/>
      <c r="E1703" s="42"/>
      <c r="F1703" s="42"/>
      <c r="G1703" s="42"/>
      <c r="H1703" s="42"/>
      <c r="I1703" s="42"/>
      <c r="J1703" s="42"/>
      <c r="K1703" s="43"/>
    </row>
    <row r="1704" spans="1:11" s="41" customFormat="1" ht="19.5" customHeight="1" hidden="1">
      <c r="A1704" s="1212" t="s">
        <v>528</v>
      </c>
      <c r="B1704" s="1243"/>
      <c r="C1704" s="1243"/>
      <c r="D1704" s="1243"/>
      <c r="E1704" s="1243"/>
      <c r="F1704" s="1243"/>
      <c r="G1704" s="1243"/>
      <c r="H1704" s="1243"/>
      <c r="I1704" s="1243"/>
      <c r="J1704" s="1243"/>
      <c r="K1704" s="1244"/>
    </row>
    <row r="1705" spans="1:11" s="41" customFormat="1" ht="19.5" customHeight="1" hidden="1" thickBot="1">
      <c r="A1705" s="1231" t="s">
        <v>705</v>
      </c>
      <c r="B1705" s="1232"/>
      <c r="C1705" s="1245"/>
      <c r="D1705" s="1245"/>
      <c r="E1705" s="1245"/>
      <c r="F1705" s="1245"/>
      <c r="G1705" s="1245"/>
      <c r="H1705" s="1245"/>
      <c r="I1705" s="1245"/>
      <c r="J1705" s="1245"/>
      <c r="K1705" s="1246"/>
    </row>
    <row r="1706" spans="1:11" ht="19.5" customHeight="1" hidden="1">
      <c r="A1706" s="1077" t="s">
        <v>885</v>
      </c>
      <c r="B1706" s="218"/>
      <c r="C1706" s="211"/>
      <c r="D1706" s="209"/>
      <c r="E1706" s="210"/>
      <c r="F1706" s="211"/>
      <c r="G1706" s="209"/>
      <c r="H1706" s="210"/>
      <c r="I1706" s="211"/>
      <c r="J1706" s="209"/>
      <c r="K1706" s="210"/>
    </row>
    <row r="1707" spans="1:11" ht="19.5" customHeight="1" hidden="1">
      <c r="A1707" s="1220"/>
      <c r="B1707" s="222"/>
      <c r="C1707" s="214"/>
      <c r="D1707" s="212"/>
      <c r="E1707" s="213"/>
      <c r="F1707" s="214"/>
      <c r="G1707" s="212"/>
      <c r="H1707" s="213"/>
      <c r="I1707" s="214"/>
      <c r="J1707" s="212"/>
      <c r="K1707" s="213"/>
    </row>
    <row r="1708" spans="1:11" ht="19.5" customHeight="1" hidden="1">
      <c r="A1708" s="1220"/>
      <c r="B1708" s="222"/>
      <c r="C1708" s="214"/>
      <c r="D1708" s="212"/>
      <c r="E1708" s="213"/>
      <c r="F1708" s="214"/>
      <c r="G1708" s="212"/>
      <c r="H1708" s="213"/>
      <c r="I1708" s="214"/>
      <c r="J1708" s="212"/>
      <c r="K1708" s="213"/>
    </row>
    <row r="1709" spans="1:11" ht="19.5" customHeight="1" hidden="1">
      <c r="A1709" s="1220"/>
      <c r="B1709" s="219"/>
      <c r="C1709" s="214"/>
      <c r="D1709" s="212"/>
      <c r="E1709" s="213"/>
      <c r="F1709" s="214"/>
      <c r="G1709" s="212"/>
      <c r="H1709" s="213"/>
      <c r="I1709" s="214"/>
      <c r="J1709" s="212"/>
      <c r="K1709" s="213"/>
    </row>
    <row r="1710" spans="1:11" ht="19.5" customHeight="1" hidden="1" thickBot="1">
      <c r="A1710" s="1220"/>
      <c r="B1710" s="220"/>
      <c r="C1710" s="215"/>
      <c r="D1710" s="216"/>
      <c r="E1710" s="217"/>
      <c r="F1710" s="214"/>
      <c r="G1710" s="212"/>
      <c r="H1710" s="213"/>
      <c r="I1710" s="214"/>
      <c r="J1710" s="212"/>
      <c r="K1710" s="213"/>
    </row>
    <row r="1711" spans="1:11" s="156" customFormat="1" ht="19.5" customHeight="1" hidden="1" thickBot="1">
      <c r="A1711" s="1221"/>
      <c r="B1711" s="173" t="s">
        <v>810</v>
      </c>
      <c r="C1711" s="223">
        <f>SUM(C1706:C1710)</f>
        <v>0</v>
      </c>
      <c r="D1711" s="224"/>
      <c r="E1711" s="237">
        <f>SUM(E1706:E1710)</f>
        <v>0</v>
      </c>
      <c r="F1711" s="223">
        <f>SUM(F1706:F1710)</f>
        <v>0</v>
      </c>
      <c r="G1711" s="224"/>
      <c r="H1711" s="237">
        <f>SUM(H1706:H1710)</f>
        <v>0</v>
      </c>
      <c r="I1711" s="223">
        <f>SUM(I1706:I1710)</f>
        <v>0</v>
      </c>
      <c r="J1711" s="224"/>
      <c r="K1711" s="237">
        <f>SUM(K1706:K1710)</f>
        <v>0</v>
      </c>
    </row>
    <row r="1712" spans="1:11" ht="9.75" customHeight="1" hidden="1" thickBot="1">
      <c r="A1712" s="40"/>
      <c r="B1712" s="41"/>
      <c r="C1712" s="42"/>
      <c r="D1712" s="42"/>
      <c r="E1712" s="42"/>
      <c r="F1712" s="42"/>
      <c r="G1712" s="42"/>
      <c r="H1712" s="42"/>
      <c r="I1712" s="42"/>
      <c r="J1712" s="42"/>
      <c r="K1712" s="42"/>
    </row>
    <row r="1713" spans="1:11" ht="19.5" customHeight="1" hidden="1">
      <c r="A1713" s="1077" t="s">
        <v>880</v>
      </c>
      <c r="B1713" s="218"/>
      <c r="C1713" s="211"/>
      <c r="D1713" s="209"/>
      <c r="E1713" s="210"/>
      <c r="F1713" s="211"/>
      <c r="G1713" s="209"/>
      <c r="H1713" s="210"/>
      <c r="I1713" s="211"/>
      <c r="J1713" s="209"/>
      <c r="K1713" s="210"/>
    </row>
    <row r="1714" spans="1:11" ht="19.5" customHeight="1" hidden="1">
      <c r="A1714" s="1220"/>
      <c r="B1714" s="222"/>
      <c r="C1714" s="214"/>
      <c r="D1714" s="212"/>
      <c r="E1714" s="213"/>
      <c r="F1714" s="214"/>
      <c r="G1714" s="212"/>
      <c r="H1714" s="213"/>
      <c r="I1714" s="214"/>
      <c r="J1714" s="212"/>
      <c r="K1714" s="213"/>
    </row>
    <row r="1715" spans="1:11" ht="19.5" customHeight="1" hidden="1">
      <c r="A1715" s="1220"/>
      <c r="B1715" s="222"/>
      <c r="C1715" s="214"/>
      <c r="D1715" s="212"/>
      <c r="E1715" s="213"/>
      <c r="F1715" s="214"/>
      <c r="G1715" s="212"/>
      <c r="H1715" s="213"/>
      <c r="I1715" s="214"/>
      <c r="J1715" s="212"/>
      <c r="K1715" s="213"/>
    </row>
    <row r="1716" spans="1:11" ht="19.5" customHeight="1" hidden="1">
      <c r="A1716" s="1220"/>
      <c r="B1716" s="219"/>
      <c r="C1716" s="214"/>
      <c r="D1716" s="212"/>
      <c r="E1716" s="213"/>
      <c r="F1716" s="214"/>
      <c r="G1716" s="212"/>
      <c r="H1716" s="213"/>
      <c r="I1716" s="214"/>
      <c r="J1716" s="212"/>
      <c r="K1716" s="213"/>
    </row>
    <row r="1717" spans="1:11" ht="19.5" customHeight="1" hidden="1" thickBot="1">
      <c r="A1717" s="1220"/>
      <c r="B1717" s="220"/>
      <c r="C1717" s="215"/>
      <c r="D1717" s="216"/>
      <c r="E1717" s="217"/>
      <c r="F1717" s="214"/>
      <c r="G1717" s="212"/>
      <c r="H1717" s="213"/>
      <c r="I1717" s="214"/>
      <c r="J1717" s="212"/>
      <c r="K1717" s="213"/>
    </row>
    <row r="1718" spans="1:11" s="156" customFormat="1" ht="19.5" customHeight="1" hidden="1" thickBot="1">
      <c r="A1718" s="1221"/>
      <c r="B1718" s="173" t="s">
        <v>810</v>
      </c>
      <c r="C1718" s="223">
        <f>SUM(C1713:C1717)</f>
        <v>0</v>
      </c>
      <c r="D1718" s="224"/>
      <c r="E1718" s="237">
        <f>SUM(E1713:E1717)</f>
        <v>0</v>
      </c>
      <c r="F1718" s="223">
        <f>SUM(F1713:F1717)</f>
        <v>0</v>
      </c>
      <c r="G1718" s="224"/>
      <c r="H1718" s="237">
        <f>SUM(H1713:H1717)</f>
        <v>0</v>
      </c>
      <c r="I1718" s="223">
        <f>SUM(I1713:I1717)</f>
        <v>0</v>
      </c>
      <c r="J1718" s="224"/>
      <c r="K1718" s="237">
        <f>SUM(K1713:K1717)</f>
        <v>0</v>
      </c>
    </row>
    <row r="1719" spans="1:11" ht="9.75" customHeight="1" hidden="1" thickBot="1">
      <c r="A1719" s="40"/>
      <c r="B1719" s="41"/>
      <c r="C1719" s="42"/>
      <c r="D1719" s="42"/>
      <c r="E1719" s="42"/>
      <c r="F1719" s="42"/>
      <c r="G1719" s="42"/>
      <c r="H1719" s="42"/>
      <c r="I1719" s="42"/>
      <c r="J1719" s="42"/>
      <c r="K1719" s="42"/>
    </row>
    <row r="1720" spans="1:11" ht="19.5" customHeight="1" hidden="1">
      <c r="A1720" s="1077" t="s">
        <v>886</v>
      </c>
      <c r="B1720" s="218"/>
      <c r="C1720" s="211"/>
      <c r="D1720" s="209"/>
      <c r="E1720" s="210"/>
      <c r="F1720" s="211"/>
      <c r="G1720" s="209"/>
      <c r="H1720" s="210"/>
      <c r="I1720" s="211"/>
      <c r="J1720" s="209"/>
      <c r="K1720" s="210"/>
    </row>
    <row r="1721" spans="1:11" ht="19.5" customHeight="1" hidden="1">
      <c r="A1721" s="1220"/>
      <c r="B1721" s="222"/>
      <c r="C1721" s="214"/>
      <c r="D1721" s="212"/>
      <c r="E1721" s="213"/>
      <c r="F1721" s="214"/>
      <c r="G1721" s="212"/>
      <c r="H1721" s="213"/>
      <c r="I1721" s="214"/>
      <c r="J1721" s="212"/>
      <c r="K1721" s="213"/>
    </row>
    <row r="1722" spans="1:11" ht="19.5" customHeight="1" hidden="1">
      <c r="A1722" s="1220"/>
      <c r="B1722" s="219"/>
      <c r="C1722" s="214"/>
      <c r="D1722" s="212"/>
      <c r="E1722" s="213"/>
      <c r="F1722" s="214"/>
      <c r="G1722" s="212"/>
      <c r="H1722" s="213"/>
      <c r="I1722" s="214"/>
      <c r="J1722" s="212"/>
      <c r="K1722" s="213"/>
    </row>
    <row r="1723" spans="1:11" ht="19.5" customHeight="1" hidden="1">
      <c r="A1723" s="1220"/>
      <c r="B1723" s="219"/>
      <c r="C1723" s="214"/>
      <c r="D1723" s="212"/>
      <c r="E1723" s="213"/>
      <c r="F1723" s="214"/>
      <c r="G1723" s="212"/>
      <c r="H1723" s="213"/>
      <c r="I1723" s="214"/>
      <c r="J1723" s="212"/>
      <c r="K1723" s="213"/>
    </row>
    <row r="1724" spans="1:11" ht="19.5" customHeight="1" hidden="1" thickBot="1">
      <c r="A1724" s="1220"/>
      <c r="B1724" s="220"/>
      <c r="C1724" s="215"/>
      <c r="D1724" s="216"/>
      <c r="E1724" s="217"/>
      <c r="F1724" s="214"/>
      <c r="G1724" s="212"/>
      <c r="H1724" s="213"/>
      <c r="I1724" s="214"/>
      <c r="J1724" s="212"/>
      <c r="K1724" s="213"/>
    </row>
    <row r="1725" spans="1:11" s="156" customFormat="1" ht="19.5" customHeight="1" hidden="1" thickBot="1">
      <c r="A1725" s="1221"/>
      <c r="B1725" s="173" t="s">
        <v>810</v>
      </c>
      <c r="C1725" s="223">
        <f>SUM(C1720:C1724)</f>
        <v>0</v>
      </c>
      <c r="D1725" s="224"/>
      <c r="E1725" s="237">
        <f>SUM(E1720:E1724)</f>
        <v>0</v>
      </c>
      <c r="F1725" s="223">
        <f>SUM(F1720:F1724)</f>
        <v>0</v>
      </c>
      <c r="G1725" s="224"/>
      <c r="H1725" s="237">
        <f>SUM(H1720:H1724)</f>
        <v>0</v>
      </c>
      <c r="I1725" s="223">
        <f>SUM(I1720:I1724)</f>
        <v>0</v>
      </c>
      <c r="J1725" s="224"/>
      <c r="K1725" s="237">
        <f>SUM(K1720:K1724)</f>
        <v>0</v>
      </c>
    </row>
    <row r="1726" spans="1:11" ht="9.75" customHeight="1" hidden="1" thickBot="1">
      <c r="A1726" s="40"/>
      <c r="B1726" s="41"/>
      <c r="C1726" s="42"/>
      <c r="D1726" s="42"/>
      <c r="E1726" s="42"/>
      <c r="F1726" s="42"/>
      <c r="G1726" s="42"/>
      <c r="H1726" s="42"/>
      <c r="I1726" s="42"/>
      <c r="J1726" s="42"/>
      <c r="K1726" s="42"/>
    </row>
    <row r="1727" spans="1:11" ht="19.5" customHeight="1" hidden="1">
      <c r="A1727" s="1077" t="s">
        <v>881</v>
      </c>
      <c r="B1727" s="218"/>
      <c r="C1727" s="211"/>
      <c r="D1727" s="209"/>
      <c r="E1727" s="210"/>
      <c r="F1727" s="211"/>
      <c r="G1727" s="209"/>
      <c r="H1727" s="210"/>
      <c r="I1727" s="211"/>
      <c r="J1727" s="209"/>
      <c r="K1727" s="210"/>
    </row>
    <row r="1728" spans="1:11" ht="19.5" customHeight="1" hidden="1">
      <c r="A1728" s="1220"/>
      <c r="B1728" s="222"/>
      <c r="C1728" s="214"/>
      <c r="D1728" s="212"/>
      <c r="E1728" s="213"/>
      <c r="F1728" s="214"/>
      <c r="G1728" s="212"/>
      <c r="H1728" s="213"/>
      <c r="I1728" s="214"/>
      <c r="J1728" s="212"/>
      <c r="K1728" s="213"/>
    </row>
    <row r="1729" spans="1:11" ht="19.5" customHeight="1" hidden="1">
      <c r="A1729" s="1220"/>
      <c r="B1729" s="219"/>
      <c r="C1729" s="214"/>
      <c r="D1729" s="212"/>
      <c r="E1729" s="213"/>
      <c r="F1729" s="214"/>
      <c r="G1729" s="212"/>
      <c r="H1729" s="213"/>
      <c r="I1729" s="214"/>
      <c r="J1729" s="212"/>
      <c r="K1729" s="213"/>
    </row>
    <row r="1730" spans="1:11" ht="19.5" customHeight="1" hidden="1">
      <c r="A1730" s="1220"/>
      <c r="B1730" s="219"/>
      <c r="C1730" s="214"/>
      <c r="D1730" s="212"/>
      <c r="E1730" s="213"/>
      <c r="F1730" s="214"/>
      <c r="G1730" s="212"/>
      <c r="H1730" s="213"/>
      <c r="I1730" s="214"/>
      <c r="J1730" s="212"/>
      <c r="K1730" s="213"/>
    </row>
    <row r="1731" spans="1:11" ht="19.5" customHeight="1" hidden="1" thickBot="1">
      <c r="A1731" s="1220"/>
      <c r="B1731" s="220"/>
      <c r="C1731" s="215"/>
      <c r="D1731" s="216"/>
      <c r="E1731" s="217"/>
      <c r="F1731" s="214"/>
      <c r="G1731" s="212"/>
      <c r="H1731" s="213"/>
      <c r="I1731" s="214"/>
      <c r="J1731" s="212"/>
      <c r="K1731" s="213"/>
    </row>
    <row r="1732" spans="1:11" s="156" customFormat="1" ht="19.5" customHeight="1" hidden="1" thickBot="1">
      <c r="A1732" s="1221"/>
      <c r="B1732" s="173" t="s">
        <v>810</v>
      </c>
      <c r="C1732" s="223">
        <f>SUM(C1727:C1731)</f>
        <v>0</v>
      </c>
      <c r="D1732" s="224"/>
      <c r="E1732" s="237">
        <f>SUM(E1727:E1731)</f>
        <v>0</v>
      </c>
      <c r="F1732" s="223">
        <f>SUM(F1727:F1731)</f>
        <v>0</v>
      </c>
      <c r="G1732" s="224"/>
      <c r="H1732" s="237">
        <f>SUM(H1727:H1731)</f>
        <v>0</v>
      </c>
      <c r="I1732" s="223">
        <f>SUM(I1727:I1731)</f>
        <v>0</v>
      </c>
      <c r="J1732" s="224"/>
      <c r="K1732" s="237">
        <f>SUM(K1727:K1731)</f>
        <v>0</v>
      </c>
    </row>
    <row r="1733" spans="1:11" s="232" customFormat="1" ht="19.5" customHeight="1" hidden="1" thickBot="1">
      <c r="A1733" s="1222" t="s">
        <v>56</v>
      </c>
      <c r="B1733" s="1223"/>
      <c r="C1733" s="230">
        <f>C1711+C1718+C1725+C1732</f>
        <v>0</v>
      </c>
      <c r="D1733" s="231"/>
      <c r="E1733" s="234">
        <f>E1711+E1718+E1725+E1732</f>
        <v>0</v>
      </c>
      <c r="F1733" s="230">
        <f>F1711+F1718+F1725+F1732</f>
        <v>0</v>
      </c>
      <c r="G1733" s="231"/>
      <c r="H1733" s="234">
        <f>H1711+H1718+H1725+H1732</f>
        <v>0</v>
      </c>
      <c r="I1733" s="230">
        <f>I1711+I1718+I1725+I1732</f>
        <v>0</v>
      </c>
      <c r="J1733" s="231"/>
      <c r="K1733" s="234">
        <f>K1711+K1718+K1725+K1732</f>
        <v>0</v>
      </c>
    </row>
    <row r="1734" spans="1:11" ht="9.75" customHeight="1" hidden="1" thickBot="1">
      <c r="A1734" s="40"/>
      <c r="B1734" s="41"/>
      <c r="C1734" s="42"/>
      <c r="D1734" s="42"/>
      <c r="E1734" s="42"/>
      <c r="F1734" s="42"/>
      <c r="G1734" s="42"/>
      <c r="H1734" s="42"/>
      <c r="I1734" s="42"/>
      <c r="J1734" s="42"/>
      <c r="K1734" s="42"/>
    </row>
    <row r="1735" spans="1:11" s="41" customFormat="1" ht="19.5" customHeight="1" hidden="1" thickBot="1">
      <c r="A1735" s="1224" t="s">
        <v>53</v>
      </c>
      <c r="B1735" s="1225"/>
      <c r="C1735" s="1241"/>
      <c r="D1735" s="1241"/>
      <c r="E1735" s="1241"/>
      <c r="F1735" s="1241"/>
      <c r="G1735" s="1241"/>
      <c r="H1735" s="1241"/>
      <c r="I1735" s="1241"/>
      <c r="J1735" s="1241"/>
      <c r="K1735" s="1242"/>
    </row>
    <row r="1736" spans="1:11" ht="19.5" customHeight="1" hidden="1">
      <c r="A1736" s="1077" t="s">
        <v>859</v>
      </c>
      <c r="B1736" s="218"/>
      <c r="C1736" s="211"/>
      <c r="D1736" s="209"/>
      <c r="E1736" s="210"/>
      <c r="F1736" s="211"/>
      <c r="G1736" s="209"/>
      <c r="H1736" s="210"/>
      <c r="I1736" s="211"/>
      <c r="J1736" s="209"/>
      <c r="K1736" s="210"/>
    </row>
    <row r="1737" spans="1:11" ht="19.5" customHeight="1" hidden="1">
      <c r="A1737" s="1220"/>
      <c r="B1737" s="222"/>
      <c r="C1737" s="214"/>
      <c r="D1737" s="212"/>
      <c r="E1737" s="213"/>
      <c r="F1737" s="214"/>
      <c r="G1737" s="212"/>
      <c r="H1737" s="213"/>
      <c r="I1737" s="214"/>
      <c r="J1737" s="212"/>
      <c r="K1737" s="213"/>
    </row>
    <row r="1738" spans="1:11" ht="19.5" customHeight="1" hidden="1">
      <c r="A1738" s="1220"/>
      <c r="B1738" s="219"/>
      <c r="C1738" s="214"/>
      <c r="D1738" s="212"/>
      <c r="E1738" s="213"/>
      <c r="F1738" s="214"/>
      <c r="G1738" s="212"/>
      <c r="H1738" s="213"/>
      <c r="I1738" s="214"/>
      <c r="J1738" s="212"/>
      <c r="K1738" s="213"/>
    </row>
    <row r="1739" spans="1:11" ht="19.5" customHeight="1" hidden="1">
      <c r="A1739" s="1220"/>
      <c r="B1739" s="219"/>
      <c r="C1739" s="214"/>
      <c r="D1739" s="212"/>
      <c r="E1739" s="213"/>
      <c r="F1739" s="214"/>
      <c r="G1739" s="212"/>
      <c r="H1739" s="213"/>
      <c r="I1739" s="214"/>
      <c r="J1739" s="212"/>
      <c r="K1739" s="213"/>
    </row>
    <row r="1740" spans="1:11" ht="19.5" customHeight="1" hidden="1" thickBot="1">
      <c r="A1740" s="1220"/>
      <c r="B1740" s="220"/>
      <c r="C1740" s="215"/>
      <c r="D1740" s="216"/>
      <c r="E1740" s="217"/>
      <c r="F1740" s="214"/>
      <c r="G1740" s="212"/>
      <c r="H1740" s="213"/>
      <c r="I1740" s="214"/>
      <c r="J1740" s="212"/>
      <c r="K1740" s="213"/>
    </row>
    <row r="1741" spans="1:11" s="156" customFormat="1" ht="19.5" customHeight="1" hidden="1" thickBot="1">
      <c r="A1741" s="1221"/>
      <c r="B1741" s="173" t="s">
        <v>810</v>
      </c>
      <c r="C1741" s="223">
        <f>SUM(C1736:C1740)</f>
        <v>0</v>
      </c>
      <c r="D1741" s="224"/>
      <c r="E1741" s="237">
        <f>SUM(E1736:E1740)</f>
        <v>0</v>
      </c>
      <c r="F1741" s="223">
        <f>SUM(F1736:F1740)</f>
        <v>0</v>
      </c>
      <c r="G1741" s="224"/>
      <c r="H1741" s="237">
        <f>SUM(H1736:H1740)</f>
        <v>0</v>
      </c>
      <c r="I1741" s="223">
        <f>SUM(I1736:I1740)</f>
        <v>0</v>
      </c>
      <c r="J1741" s="224"/>
      <c r="K1741" s="237">
        <f>SUM(K1736:K1740)</f>
        <v>0</v>
      </c>
    </row>
    <row r="1742" spans="1:11" s="232" customFormat="1" ht="19.5" customHeight="1" hidden="1" thickBot="1">
      <c r="A1742" s="1222" t="s">
        <v>54</v>
      </c>
      <c r="B1742" s="1223"/>
      <c r="C1742" s="230">
        <f>C1741</f>
        <v>0</v>
      </c>
      <c r="D1742" s="231"/>
      <c r="E1742" s="234">
        <f>E1741</f>
        <v>0</v>
      </c>
      <c r="F1742" s="230">
        <f>F1741</f>
        <v>0</v>
      </c>
      <c r="G1742" s="231"/>
      <c r="H1742" s="234">
        <f>H1741</f>
        <v>0</v>
      </c>
      <c r="I1742" s="230">
        <f>I1741</f>
        <v>0</v>
      </c>
      <c r="J1742" s="231"/>
      <c r="K1742" s="234">
        <f>K1741</f>
        <v>0</v>
      </c>
    </row>
    <row r="1743" spans="1:11" ht="9.75" customHeight="1" hidden="1" thickBot="1">
      <c r="A1743" s="40"/>
      <c r="B1743" s="41"/>
      <c r="C1743" s="42"/>
      <c r="D1743" s="42"/>
      <c r="E1743" s="42"/>
      <c r="F1743" s="42"/>
      <c r="G1743" s="42"/>
      <c r="H1743" s="42"/>
      <c r="I1743" s="42"/>
      <c r="J1743" s="42"/>
      <c r="K1743" s="43"/>
    </row>
    <row r="1744" spans="1:11" s="41" customFormat="1" ht="19.5" customHeight="1" hidden="1" thickBot="1">
      <c r="A1744" s="1224" t="s">
        <v>55</v>
      </c>
      <c r="B1744" s="1225"/>
      <c r="C1744" s="1241"/>
      <c r="D1744" s="1241"/>
      <c r="E1744" s="1241"/>
      <c r="F1744" s="1241"/>
      <c r="G1744" s="1241"/>
      <c r="H1744" s="1241"/>
      <c r="I1744" s="1241"/>
      <c r="J1744" s="1241"/>
      <c r="K1744" s="1242"/>
    </row>
    <row r="1745" spans="1:11" ht="19.5" customHeight="1" hidden="1">
      <c r="A1745" s="1077" t="s">
        <v>876</v>
      </c>
      <c r="B1745" s="218"/>
      <c r="C1745" s="211"/>
      <c r="D1745" s="209"/>
      <c r="E1745" s="210"/>
      <c r="F1745" s="211"/>
      <c r="G1745" s="209"/>
      <c r="H1745" s="210"/>
      <c r="I1745" s="211"/>
      <c r="J1745" s="209"/>
      <c r="K1745" s="210"/>
    </row>
    <row r="1746" spans="1:11" ht="19.5" customHeight="1" hidden="1">
      <c r="A1746" s="1220"/>
      <c r="B1746" s="222"/>
      <c r="C1746" s="214"/>
      <c r="D1746" s="212"/>
      <c r="E1746" s="213"/>
      <c r="F1746" s="214"/>
      <c r="G1746" s="212"/>
      <c r="H1746" s="213"/>
      <c r="I1746" s="214"/>
      <c r="J1746" s="212"/>
      <c r="K1746" s="213"/>
    </row>
    <row r="1747" spans="1:11" ht="19.5" customHeight="1" hidden="1">
      <c r="A1747" s="1220"/>
      <c r="B1747" s="219"/>
      <c r="C1747" s="214"/>
      <c r="D1747" s="212"/>
      <c r="E1747" s="213"/>
      <c r="F1747" s="214"/>
      <c r="G1747" s="212"/>
      <c r="H1747" s="213"/>
      <c r="I1747" s="214"/>
      <c r="J1747" s="212"/>
      <c r="K1747" s="213"/>
    </row>
    <row r="1748" spans="1:11" ht="19.5" customHeight="1" hidden="1">
      <c r="A1748" s="1220"/>
      <c r="B1748" s="219"/>
      <c r="C1748" s="214"/>
      <c r="D1748" s="212"/>
      <c r="E1748" s="213"/>
      <c r="F1748" s="214"/>
      <c r="G1748" s="212"/>
      <c r="H1748" s="213"/>
      <c r="I1748" s="214"/>
      <c r="J1748" s="212"/>
      <c r="K1748" s="213"/>
    </row>
    <row r="1749" spans="1:11" ht="19.5" customHeight="1" hidden="1" thickBot="1">
      <c r="A1749" s="1220"/>
      <c r="B1749" s="220"/>
      <c r="C1749" s="215"/>
      <c r="D1749" s="216"/>
      <c r="E1749" s="217"/>
      <c r="F1749" s="214"/>
      <c r="G1749" s="212"/>
      <c r="H1749" s="213"/>
      <c r="I1749" s="214"/>
      <c r="J1749" s="212"/>
      <c r="K1749" s="213"/>
    </row>
    <row r="1750" spans="1:11" s="156" customFormat="1" ht="19.5" customHeight="1" hidden="1" thickBot="1">
      <c r="A1750" s="1221"/>
      <c r="B1750" s="173" t="s">
        <v>810</v>
      </c>
      <c r="C1750" s="223">
        <f>SUM(C1745:C1749)</f>
        <v>0</v>
      </c>
      <c r="D1750" s="224"/>
      <c r="E1750" s="237">
        <f>SUM(E1745:E1749)</f>
        <v>0</v>
      </c>
      <c r="F1750" s="223">
        <f>SUM(F1745:F1749)</f>
        <v>0</v>
      </c>
      <c r="G1750" s="224"/>
      <c r="H1750" s="237">
        <f>SUM(H1745:H1749)</f>
        <v>0</v>
      </c>
      <c r="I1750" s="223">
        <f>SUM(I1745:I1749)</f>
        <v>0</v>
      </c>
      <c r="J1750" s="224"/>
      <c r="K1750" s="237">
        <f>SUM(K1745:K1749)</f>
        <v>0</v>
      </c>
    </row>
    <row r="1751" spans="1:11" s="232" customFormat="1" ht="19.5" customHeight="1" hidden="1" thickBot="1">
      <c r="A1751" s="1222" t="s">
        <v>57</v>
      </c>
      <c r="B1751" s="1223"/>
      <c r="C1751" s="230">
        <f>C1750</f>
        <v>0</v>
      </c>
      <c r="D1751" s="231"/>
      <c r="E1751" s="234">
        <f>E1750</f>
        <v>0</v>
      </c>
      <c r="F1751" s="230">
        <f>F1750</f>
        <v>0</v>
      </c>
      <c r="G1751" s="231"/>
      <c r="H1751" s="234">
        <f>H1750</f>
        <v>0</v>
      </c>
      <c r="I1751" s="230">
        <f>I1750</f>
        <v>0</v>
      </c>
      <c r="J1751" s="231"/>
      <c r="K1751" s="234">
        <f>K1750</f>
        <v>0</v>
      </c>
    </row>
    <row r="1752" spans="1:11" ht="9.75" customHeight="1" hidden="1" thickBot="1">
      <c r="A1752" s="40"/>
      <c r="B1752" s="41"/>
      <c r="C1752" s="42"/>
      <c r="D1752" s="42"/>
      <c r="E1752" s="42"/>
      <c r="F1752" s="42"/>
      <c r="G1752" s="42"/>
      <c r="H1752" s="42"/>
      <c r="I1752" s="42"/>
      <c r="J1752" s="42"/>
      <c r="K1752" s="43"/>
    </row>
    <row r="1753" spans="1:11" s="41" customFormat="1" ht="19.5" customHeight="1" hidden="1" thickBot="1">
      <c r="A1753" s="1224" t="s">
        <v>58</v>
      </c>
      <c r="B1753" s="1225"/>
      <c r="C1753" s="1241"/>
      <c r="D1753" s="1241"/>
      <c r="E1753" s="1241"/>
      <c r="F1753" s="1241"/>
      <c r="G1753" s="1241"/>
      <c r="H1753" s="1241"/>
      <c r="I1753" s="1241"/>
      <c r="J1753" s="1241"/>
      <c r="K1753" s="1242"/>
    </row>
    <row r="1754" spans="1:11" ht="19.5" customHeight="1" hidden="1">
      <c r="A1754" s="1077" t="s">
        <v>862</v>
      </c>
      <c r="B1754" s="218"/>
      <c r="C1754" s="211"/>
      <c r="D1754" s="209"/>
      <c r="E1754" s="210"/>
      <c r="F1754" s="211"/>
      <c r="G1754" s="209"/>
      <c r="H1754" s="210"/>
      <c r="I1754" s="211"/>
      <c r="J1754" s="209"/>
      <c r="K1754" s="210"/>
    </row>
    <row r="1755" spans="1:11" ht="19.5" customHeight="1" hidden="1">
      <c r="A1755" s="1220"/>
      <c r="B1755" s="222"/>
      <c r="C1755" s="214"/>
      <c r="D1755" s="212"/>
      <c r="E1755" s="213"/>
      <c r="F1755" s="214"/>
      <c r="G1755" s="212"/>
      <c r="H1755" s="213"/>
      <c r="I1755" s="214"/>
      <c r="J1755" s="212"/>
      <c r="K1755" s="213"/>
    </row>
    <row r="1756" spans="1:11" ht="19.5" customHeight="1" hidden="1">
      <c r="A1756" s="1220"/>
      <c r="B1756" s="219"/>
      <c r="C1756" s="214"/>
      <c r="D1756" s="212"/>
      <c r="E1756" s="213"/>
      <c r="F1756" s="214"/>
      <c r="G1756" s="212"/>
      <c r="H1756" s="213"/>
      <c r="I1756" s="214"/>
      <c r="J1756" s="212"/>
      <c r="K1756" s="213"/>
    </row>
    <row r="1757" spans="1:11" ht="19.5" customHeight="1" hidden="1">
      <c r="A1757" s="1220"/>
      <c r="B1757" s="219"/>
      <c r="C1757" s="214"/>
      <c r="D1757" s="212"/>
      <c r="E1757" s="213"/>
      <c r="F1757" s="214"/>
      <c r="G1757" s="212"/>
      <c r="H1757" s="213"/>
      <c r="I1757" s="214"/>
      <c r="J1757" s="212"/>
      <c r="K1757" s="213"/>
    </row>
    <row r="1758" spans="1:11" ht="19.5" customHeight="1" hidden="1" thickBot="1">
      <c r="A1758" s="1220"/>
      <c r="B1758" s="220"/>
      <c r="C1758" s="215"/>
      <c r="D1758" s="216"/>
      <c r="E1758" s="217"/>
      <c r="F1758" s="214"/>
      <c r="G1758" s="212"/>
      <c r="H1758" s="213"/>
      <c r="I1758" s="214"/>
      <c r="J1758" s="212"/>
      <c r="K1758" s="213"/>
    </row>
    <row r="1759" spans="1:11" s="156" customFormat="1" ht="19.5" customHeight="1" hidden="1" thickBot="1">
      <c r="A1759" s="1221"/>
      <c r="B1759" s="173" t="s">
        <v>810</v>
      </c>
      <c r="C1759" s="223">
        <f>SUM(C1754:C1758)</f>
        <v>0</v>
      </c>
      <c r="D1759" s="224"/>
      <c r="E1759" s="237">
        <f>SUM(E1754:E1758)</f>
        <v>0</v>
      </c>
      <c r="F1759" s="223">
        <f>SUM(F1754:F1758)</f>
        <v>0</v>
      </c>
      <c r="G1759" s="224"/>
      <c r="H1759" s="237">
        <f>SUM(H1754:H1758)</f>
        <v>0</v>
      </c>
      <c r="I1759" s="223">
        <f>SUM(I1754:I1758)</f>
        <v>0</v>
      </c>
      <c r="J1759" s="224"/>
      <c r="K1759" s="237">
        <f>SUM(K1754:K1758)</f>
        <v>0</v>
      </c>
    </row>
    <row r="1760" spans="1:11" s="232" customFormat="1" ht="19.5" customHeight="1" hidden="1" thickBot="1">
      <c r="A1760" s="1222" t="s">
        <v>59</v>
      </c>
      <c r="B1760" s="1223"/>
      <c r="C1760" s="230">
        <f>C1759</f>
        <v>0</v>
      </c>
      <c r="D1760" s="231"/>
      <c r="E1760" s="234">
        <f>E1759</f>
        <v>0</v>
      </c>
      <c r="F1760" s="230">
        <f>F1759</f>
        <v>0</v>
      </c>
      <c r="G1760" s="231"/>
      <c r="H1760" s="234">
        <f>H1759</f>
        <v>0</v>
      </c>
      <c r="I1760" s="230">
        <f>I1759</f>
        <v>0</v>
      </c>
      <c r="J1760" s="231"/>
      <c r="K1760" s="234">
        <f>K1759</f>
        <v>0</v>
      </c>
    </row>
    <row r="1761" spans="1:11" ht="9.75" customHeight="1" hidden="1" thickBot="1">
      <c r="A1761" s="40"/>
      <c r="B1761" s="41"/>
      <c r="C1761" s="42"/>
      <c r="D1761" s="42"/>
      <c r="E1761" s="42"/>
      <c r="F1761" s="42"/>
      <c r="G1761" s="42"/>
      <c r="H1761" s="42"/>
      <c r="I1761" s="42"/>
      <c r="J1761" s="42"/>
      <c r="K1761" s="43"/>
    </row>
    <row r="1762" spans="1:11" s="41" customFormat="1" ht="19.5" customHeight="1" hidden="1" thickBot="1">
      <c r="A1762" s="1224" t="s">
        <v>60</v>
      </c>
      <c r="B1762" s="1225"/>
      <c r="C1762" s="1241"/>
      <c r="D1762" s="1241"/>
      <c r="E1762" s="1241"/>
      <c r="F1762" s="1241"/>
      <c r="G1762" s="1241"/>
      <c r="H1762" s="1241"/>
      <c r="I1762" s="1241"/>
      <c r="J1762" s="1241"/>
      <c r="K1762" s="1242"/>
    </row>
    <row r="1763" spans="1:11" ht="19.5" customHeight="1" hidden="1">
      <c r="A1763" s="1077" t="s">
        <v>863</v>
      </c>
      <c r="B1763" s="218"/>
      <c r="C1763" s="211"/>
      <c r="D1763" s="209"/>
      <c r="E1763" s="210"/>
      <c r="F1763" s="211"/>
      <c r="G1763" s="209"/>
      <c r="H1763" s="210"/>
      <c r="I1763" s="211"/>
      <c r="J1763" s="209"/>
      <c r="K1763" s="210"/>
    </row>
    <row r="1764" spans="1:11" ht="19.5" customHeight="1" hidden="1">
      <c r="A1764" s="1220"/>
      <c r="B1764" s="222"/>
      <c r="C1764" s="214"/>
      <c r="D1764" s="212"/>
      <c r="E1764" s="213"/>
      <c r="F1764" s="214"/>
      <c r="G1764" s="212"/>
      <c r="H1764" s="213"/>
      <c r="I1764" s="214"/>
      <c r="J1764" s="212"/>
      <c r="K1764" s="213"/>
    </row>
    <row r="1765" spans="1:11" ht="19.5" customHeight="1" hidden="1">
      <c r="A1765" s="1220"/>
      <c r="B1765" s="219"/>
      <c r="C1765" s="214"/>
      <c r="D1765" s="212"/>
      <c r="E1765" s="213"/>
      <c r="F1765" s="214"/>
      <c r="G1765" s="212"/>
      <c r="H1765" s="213"/>
      <c r="I1765" s="214"/>
      <c r="J1765" s="212"/>
      <c r="K1765" s="213"/>
    </row>
    <row r="1766" spans="1:11" ht="19.5" customHeight="1" hidden="1">
      <c r="A1766" s="1220"/>
      <c r="B1766" s="219"/>
      <c r="C1766" s="214"/>
      <c r="D1766" s="212"/>
      <c r="E1766" s="213"/>
      <c r="F1766" s="214"/>
      <c r="G1766" s="212"/>
      <c r="H1766" s="213"/>
      <c r="I1766" s="214"/>
      <c r="J1766" s="212"/>
      <c r="K1766" s="213"/>
    </row>
    <row r="1767" spans="1:11" ht="19.5" customHeight="1" hidden="1" thickBot="1">
      <c r="A1767" s="1220"/>
      <c r="B1767" s="220"/>
      <c r="C1767" s="215"/>
      <c r="D1767" s="216"/>
      <c r="E1767" s="217"/>
      <c r="F1767" s="214"/>
      <c r="G1767" s="212"/>
      <c r="H1767" s="213"/>
      <c r="I1767" s="214"/>
      <c r="J1767" s="212"/>
      <c r="K1767" s="213"/>
    </row>
    <row r="1768" spans="1:11" s="156" customFormat="1" ht="19.5" customHeight="1" hidden="1" thickBot="1">
      <c r="A1768" s="1221"/>
      <c r="B1768" s="173" t="s">
        <v>810</v>
      </c>
      <c r="C1768" s="223">
        <f>SUM(C1763:C1767)</f>
        <v>0</v>
      </c>
      <c r="D1768" s="224"/>
      <c r="E1768" s="237">
        <f>SUM(E1763:E1767)</f>
        <v>0</v>
      </c>
      <c r="F1768" s="223">
        <f>SUM(F1763:F1767)</f>
        <v>0</v>
      </c>
      <c r="G1768" s="224"/>
      <c r="H1768" s="237">
        <f>SUM(H1763:H1767)</f>
        <v>0</v>
      </c>
      <c r="I1768" s="223">
        <f>SUM(I1763:I1767)</f>
        <v>0</v>
      </c>
      <c r="J1768" s="224"/>
      <c r="K1768" s="237">
        <f>SUM(K1763:K1767)</f>
        <v>0</v>
      </c>
    </row>
    <row r="1769" spans="1:11" s="232" customFormat="1" ht="19.5" customHeight="1" hidden="1" thickBot="1">
      <c r="A1769" s="1222" t="s">
        <v>61</v>
      </c>
      <c r="B1769" s="1223"/>
      <c r="C1769" s="230">
        <f>C1768</f>
        <v>0</v>
      </c>
      <c r="D1769" s="231"/>
      <c r="E1769" s="234">
        <f>E1768</f>
        <v>0</v>
      </c>
      <c r="F1769" s="230">
        <f>F1768</f>
        <v>0</v>
      </c>
      <c r="G1769" s="231"/>
      <c r="H1769" s="234">
        <f>H1768</f>
        <v>0</v>
      </c>
      <c r="I1769" s="230">
        <f>I1768</f>
        <v>0</v>
      </c>
      <c r="J1769" s="231"/>
      <c r="K1769" s="234">
        <f>K1768</f>
        <v>0</v>
      </c>
    </row>
    <row r="1770" spans="1:11" ht="9.75" customHeight="1" hidden="1" thickBot="1">
      <c r="A1770" s="40"/>
      <c r="B1770" s="41"/>
      <c r="C1770" s="42"/>
      <c r="D1770" s="42"/>
      <c r="E1770" s="42"/>
      <c r="F1770" s="42"/>
      <c r="G1770" s="42"/>
      <c r="H1770" s="42"/>
      <c r="I1770" s="42"/>
      <c r="J1770" s="42"/>
      <c r="K1770" s="43"/>
    </row>
    <row r="1771" spans="1:11" s="41" customFormat="1" ht="19.5" customHeight="1" hidden="1" thickBot="1">
      <c r="A1771" s="1230" t="s">
        <v>529</v>
      </c>
      <c r="B1771" s="1138"/>
      <c r="C1771" s="228">
        <f>C1733+C1742+C1751+C1760+C1769</f>
        <v>0</v>
      </c>
      <c r="D1771" s="229"/>
      <c r="E1771" s="253">
        <f>E1733+E1742+E1751+E1760+E1769</f>
        <v>0</v>
      </c>
      <c r="F1771" s="228">
        <f>F1733+F1742+F1751+F1760+F1769</f>
        <v>0</v>
      </c>
      <c r="G1771" s="229"/>
      <c r="H1771" s="253">
        <f>H1733+H1742+H1751+H1760+H1769</f>
        <v>0</v>
      </c>
      <c r="I1771" s="228">
        <f>I1733+I1742+I1751+I1760+I1769</f>
        <v>0</v>
      </c>
      <c r="J1771" s="229"/>
      <c r="K1771" s="253">
        <f>K1733+K1742+K1751+K1760+K1769</f>
        <v>0</v>
      </c>
    </row>
    <row r="1772" spans="1:11" ht="9.75" customHeight="1" hidden="1" thickBot="1">
      <c r="A1772" s="40"/>
      <c r="B1772" s="41"/>
      <c r="C1772" s="42"/>
      <c r="D1772" s="42"/>
      <c r="E1772" s="42"/>
      <c r="F1772" s="42"/>
      <c r="G1772" s="42"/>
      <c r="H1772" s="42"/>
      <c r="I1772" s="42"/>
      <c r="J1772" s="42"/>
      <c r="K1772" s="43"/>
    </row>
    <row r="1773" spans="1:11" s="41" customFormat="1" ht="19.5" customHeight="1" hidden="1" thickBot="1">
      <c r="A1773" s="1235" t="s">
        <v>534</v>
      </c>
      <c r="B1773" s="1236"/>
      <c r="C1773" s="1236"/>
      <c r="D1773" s="1236"/>
      <c r="E1773" s="1236"/>
      <c r="F1773" s="1236"/>
      <c r="G1773" s="1236"/>
      <c r="H1773" s="1236"/>
      <c r="I1773" s="1236"/>
      <c r="J1773" s="1236"/>
      <c r="K1773" s="1237"/>
    </row>
    <row r="1774" spans="1:11" ht="19.5" customHeight="1" hidden="1">
      <c r="A1774" s="1077" t="s">
        <v>870</v>
      </c>
      <c r="B1774" s="218"/>
      <c r="C1774" s="211"/>
      <c r="D1774" s="209"/>
      <c r="E1774" s="210"/>
      <c r="F1774" s="211"/>
      <c r="G1774" s="209"/>
      <c r="H1774" s="210"/>
      <c r="I1774" s="211"/>
      <c r="J1774" s="209"/>
      <c r="K1774" s="210"/>
    </row>
    <row r="1775" spans="1:11" ht="19.5" customHeight="1" hidden="1">
      <c r="A1775" s="1220"/>
      <c r="B1775" s="222"/>
      <c r="C1775" s="214"/>
      <c r="D1775" s="212"/>
      <c r="E1775" s="213"/>
      <c r="F1775" s="214"/>
      <c r="G1775" s="212"/>
      <c r="H1775" s="213"/>
      <c r="I1775" s="214"/>
      <c r="J1775" s="212"/>
      <c r="K1775" s="213"/>
    </row>
    <row r="1776" spans="1:11" ht="19.5" customHeight="1" hidden="1">
      <c r="A1776" s="1220"/>
      <c r="B1776" s="222"/>
      <c r="C1776" s="214"/>
      <c r="D1776" s="212"/>
      <c r="E1776" s="213"/>
      <c r="F1776" s="214"/>
      <c r="G1776" s="212"/>
      <c r="H1776" s="213"/>
      <c r="I1776" s="214"/>
      <c r="J1776" s="212"/>
      <c r="K1776" s="213"/>
    </row>
    <row r="1777" spans="1:11" ht="19.5" customHeight="1" hidden="1">
      <c r="A1777" s="1220"/>
      <c r="B1777" s="219"/>
      <c r="C1777" s="214"/>
      <c r="D1777" s="212"/>
      <c r="E1777" s="213"/>
      <c r="F1777" s="214"/>
      <c r="G1777" s="212"/>
      <c r="H1777" s="213"/>
      <c r="I1777" s="214"/>
      <c r="J1777" s="212"/>
      <c r="K1777" s="213"/>
    </row>
    <row r="1778" spans="1:11" ht="19.5" customHeight="1" hidden="1" thickBot="1">
      <c r="A1778" s="1220"/>
      <c r="B1778" s="220"/>
      <c r="C1778" s="215"/>
      <c r="D1778" s="216"/>
      <c r="E1778" s="217"/>
      <c r="F1778" s="214"/>
      <c r="G1778" s="212"/>
      <c r="H1778" s="213"/>
      <c r="I1778" s="214"/>
      <c r="J1778" s="212"/>
      <c r="K1778" s="213"/>
    </row>
    <row r="1779" spans="1:11" s="156" customFormat="1" ht="19.5" customHeight="1" hidden="1" thickBot="1">
      <c r="A1779" s="1221"/>
      <c r="B1779" s="173" t="s">
        <v>810</v>
      </c>
      <c r="C1779" s="223">
        <f>SUM(C1774:C1778)</f>
        <v>0</v>
      </c>
      <c r="D1779" s="224"/>
      <c r="E1779" s="237">
        <f>SUM(E1774:E1778)</f>
        <v>0</v>
      </c>
      <c r="F1779" s="223">
        <f>SUM(F1774:F1778)</f>
        <v>0</v>
      </c>
      <c r="G1779" s="224"/>
      <c r="H1779" s="237">
        <f>SUM(H1774:H1778)</f>
        <v>0</v>
      </c>
      <c r="I1779" s="223">
        <f>SUM(I1774:I1778)</f>
        <v>0</v>
      </c>
      <c r="J1779" s="224"/>
      <c r="K1779" s="237">
        <f>SUM(K1774:K1778)</f>
        <v>0</v>
      </c>
    </row>
    <row r="1780" spans="1:11" ht="9.75" customHeight="1" hidden="1" thickBot="1">
      <c r="A1780" s="40"/>
      <c r="B1780" s="41"/>
      <c r="C1780" s="42"/>
      <c r="D1780" s="42"/>
      <c r="E1780" s="42"/>
      <c r="F1780" s="42"/>
      <c r="G1780" s="42"/>
      <c r="H1780" s="42"/>
      <c r="I1780" s="42"/>
      <c r="J1780" s="42"/>
      <c r="K1780" s="43"/>
    </row>
    <row r="1781" spans="1:11" ht="19.5" customHeight="1" hidden="1">
      <c r="A1781" s="1077" t="s">
        <v>887</v>
      </c>
      <c r="B1781" s="218"/>
      <c r="C1781" s="211"/>
      <c r="D1781" s="209"/>
      <c r="E1781" s="210"/>
      <c r="F1781" s="211"/>
      <c r="G1781" s="209"/>
      <c r="H1781" s="210"/>
      <c r="I1781" s="211"/>
      <c r="J1781" s="209"/>
      <c r="K1781" s="210"/>
    </row>
    <row r="1782" spans="1:11" ht="19.5" customHeight="1" hidden="1">
      <c r="A1782" s="1220"/>
      <c r="B1782" s="222"/>
      <c r="C1782" s="244"/>
      <c r="D1782" s="245"/>
      <c r="E1782" s="246"/>
      <c r="F1782" s="244"/>
      <c r="G1782" s="245"/>
      <c r="H1782" s="246"/>
      <c r="I1782" s="244"/>
      <c r="J1782" s="245"/>
      <c r="K1782" s="246"/>
    </row>
    <row r="1783" spans="1:11" ht="19.5" customHeight="1" hidden="1">
      <c r="A1783" s="1220"/>
      <c r="B1783" s="222"/>
      <c r="C1783" s="214"/>
      <c r="D1783" s="212"/>
      <c r="E1783" s="213"/>
      <c r="F1783" s="214"/>
      <c r="G1783" s="212"/>
      <c r="H1783" s="213"/>
      <c r="I1783" s="214"/>
      <c r="J1783" s="212"/>
      <c r="K1783" s="213"/>
    </row>
    <row r="1784" spans="1:11" ht="19.5" customHeight="1" hidden="1" thickBot="1">
      <c r="A1784" s="1220"/>
      <c r="B1784" s="220"/>
      <c r="C1784" s="215"/>
      <c r="D1784" s="216"/>
      <c r="E1784" s="217"/>
      <c r="F1784" s="214"/>
      <c r="G1784" s="212"/>
      <c r="H1784" s="213"/>
      <c r="I1784" s="214"/>
      <c r="J1784" s="212"/>
      <c r="K1784" s="213"/>
    </row>
    <row r="1785" spans="1:11" s="156" customFormat="1" ht="19.5" customHeight="1" hidden="1" thickBot="1">
      <c r="A1785" s="1221"/>
      <c r="B1785" s="173" t="s">
        <v>810</v>
      </c>
      <c r="C1785" s="223">
        <f>SUM(C1781:C1784)</f>
        <v>0</v>
      </c>
      <c r="D1785" s="224"/>
      <c r="E1785" s="237">
        <f>SUM(E1781:E1784)</f>
        <v>0</v>
      </c>
      <c r="F1785" s="223">
        <f>SUM(F1781:F1784)</f>
        <v>0</v>
      </c>
      <c r="G1785" s="224"/>
      <c r="H1785" s="237">
        <f>SUM(H1781:H1784)</f>
        <v>0</v>
      </c>
      <c r="I1785" s="223">
        <f>SUM(I1781:I1784)</f>
        <v>0</v>
      </c>
      <c r="J1785" s="224"/>
      <c r="K1785" s="237">
        <f>SUM(K1781:K1784)</f>
        <v>0</v>
      </c>
    </row>
    <row r="1786" spans="1:11" ht="9.75" customHeight="1" hidden="1" thickBot="1">
      <c r="A1786" s="40"/>
      <c r="B1786" s="41"/>
      <c r="C1786" s="42"/>
      <c r="D1786" s="42"/>
      <c r="E1786" s="42"/>
      <c r="F1786" s="42"/>
      <c r="G1786" s="42"/>
      <c r="H1786" s="42"/>
      <c r="I1786" s="42"/>
      <c r="J1786" s="42"/>
      <c r="K1786" s="43"/>
    </row>
    <row r="1787" spans="1:11" ht="19.5" customHeight="1" hidden="1">
      <c r="A1787" s="1077" t="s">
        <v>888</v>
      </c>
      <c r="B1787" s="218"/>
      <c r="C1787" s="211"/>
      <c r="D1787" s="209"/>
      <c r="E1787" s="210"/>
      <c r="F1787" s="211"/>
      <c r="G1787" s="209"/>
      <c r="H1787" s="210"/>
      <c r="I1787" s="211"/>
      <c r="J1787" s="209"/>
      <c r="K1787" s="210"/>
    </row>
    <row r="1788" spans="1:11" ht="19.5" customHeight="1" hidden="1">
      <c r="A1788" s="1220"/>
      <c r="B1788" s="222"/>
      <c r="C1788" s="244"/>
      <c r="D1788" s="245"/>
      <c r="E1788" s="246"/>
      <c r="F1788" s="244"/>
      <c r="G1788" s="245"/>
      <c r="H1788" s="246"/>
      <c r="I1788" s="244"/>
      <c r="J1788" s="245"/>
      <c r="K1788" s="246"/>
    </row>
    <row r="1789" spans="1:11" ht="19.5" customHeight="1" hidden="1">
      <c r="A1789" s="1220"/>
      <c r="B1789" s="222"/>
      <c r="C1789" s="214"/>
      <c r="D1789" s="212"/>
      <c r="E1789" s="213"/>
      <c r="F1789" s="214"/>
      <c r="G1789" s="212"/>
      <c r="H1789" s="213"/>
      <c r="I1789" s="214"/>
      <c r="J1789" s="212"/>
      <c r="K1789" s="213"/>
    </row>
    <row r="1790" spans="1:11" ht="19.5" customHeight="1" hidden="1" thickBot="1">
      <c r="A1790" s="1220"/>
      <c r="B1790" s="220"/>
      <c r="C1790" s="215"/>
      <c r="D1790" s="216"/>
      <c r="E1790" s="217"/>
      <c r="F1790" s="214"/>
      <c r="G1790" s="212"/>
      <c r="H1790" s="213"/>
      <c r="I1790" s="214"/>
      <c r="J1790" s="212"/>
      <c r="K1790" s="213"/>
    </row>
    <row r="1791" spans="1:11" s="156" customFormat="1" ht="19.5" customHeight="1" hidden="1" thickBot="1">
      <c r="A1791" s="1221"/>
      <c r="B1791" s="173" t="s">
        <v>810</v>
      </c>
      <c r="C1791" s="223">
        <f>SUM(C1787:C1790)</f>
        <v>0</v>
      </c>
      <c r="D1791" s="224"/>
      <c r="E1791" s="237">
        <f>SUM(E1787:E1790)</f>
        <v>0</v>
      </c>
      <c r="F1791" s="223">
        <f>SUM(F1787:F1790)</f>
        <v>0</v>
      </c>
      <c r="G1791" s="224"/>
      <c r="H1791" s="237">
        <f>SUM(H1787:H1790)</f>
        <v>0</v>
      </c>
      <c r="I1791" s="223">
        <f>SUM(I1787:I1790)</f>
        <v>0</v>
      </c>
      <c r="J1791" s="224"/>
      <c r="K1791" s="237">
        <f>SUM(K1787:K1790)</f>
        <v>0</v>
      </c>
    </row>
    <row r="1792" spans="1:11" ht="9.75" customHeight="1" hidden="1" thickBot="1">
      <c r="A1792" s="40"/>
      <c r="B1792" s="41"/>
      <c r="C1792" s="42"/>
      <c r="D1792" s="42"/>
      <c r="E1792" s="42"/>
      <c r="F1792" s="42"/>
      <c r="G1792" s="42"/>
      <c r="H1792" s="42"/>
      <c r="I1792" s="42"/>
      <c r="J1792" s="42"/>
      <c r="K1792" s="43"/>
    </row>
    <row r="1793" spans="1:11" ht="19.5" customHeight="1" hidden="1">
      <c r="A1793" s="1077" t="s">
        <v>871</v>
      </c>
      <c r="B1793" s="218"/>
      <c r="C1793" s="211"/>
      <c r="D1793" s="209"/>
      <c r="E1793" s="210"/>
      <c r="F1793" s="211"/>
      <c r="G1793" s="209"/>
      <c r="H1793" s="210"/>
      <c r="I1793" s="211"/>
      <c r="J1793" s="209"/>
      <c r="K1793" s="210"/>
    </row>
    <row r="1794" spans="1:11" ht="19.5" customHeight="1" hidden="1">
      <c r="A1794" s="1220"/>
      <c r="B1794" s="222"/>
      <c r="C1794" s="214"/>
      <c r="D1794" s="212"/>
      <c r="E1794" s="213"/>
      <c r="F1794" s="214"/>
      <c r="G1794" s="212"/>
      <c r="H1794" s="213"/>
      <c r="I1794" s="214"/>
      <c r="J1794" s="212"/>
      <c r="K1794" s="213"/>
    </row>
    <row r="1795" spans="1:11" ht="19.5" customHeight="1" hidden="1">
      <c r="A1795" s="1220"/>
      <c r="B1795" s="219"/>
      <c r="C1795" s="214"/>
      <c r="D1795" s="212"/>
      <c r="E1795" s="213"/>
      <c r="F1795" s="214"/>
      <c r="G1795" s="212"/>
      <c r="H1795" s="213"/>
      <c r="I1795" s="214"/>
      <c r="J1795" s="212"/>
      <c r="K1795" s="213"/>
    </row>
    <row r="1796" spans="1:11" ht="19.5" customHeight="1" hidden="1" thickBot="1">
      <c r="A1796" s="1220"/>
      <c r="B1796" s="220"/>
      <c r="C1796" s="215"/>
      <c r="D1796" s="216"/>
      <c r="E1796" s="217"/>
      <c r="F1796" s="214"/>
      <c r="G1796" s="212"/>
      <c r="H1796" s="213"/>
      <c r="I1796" s="214"/>
      <c r="J1796" s="212"/>
      <c r="K1796" s="213"/>
    </row>
    <row r="1797" spans="1:11" s="156" customFormat="1" ht="19.5" customHeight="1" hidden="1" thickBot="1">
      <c r="A1797" s="1221"/>
      <c r="B1797" s="173" t="s">
        <v>810</v>
      </c>
      <c r="C1797" s="223">
        <f>SUM(C1793:C1796)</f>
        <v>0</v>
      </c>
      <c r="D1797" s="224"/>
      <c r="E1797" s="237">
        <f>SUM(E1793:E1796)</f>
        <v>0</v>
      </c>
      <c r="F1797" s="223">
        <f>SUM(F1793:F1796)</f>
        <v>0</v>
      </c>
      <c r="G1797" s="224"/>
      <c r="H1797" s="237">
        <f>SUM(H1793:H1796)</f>
        <v>0</v>
      </c>
      <c r="I1797" s="223">
        <f>SUM(I1793:I1796)</f>
        <v>0</v>
      </c>
      <c r="J1797" s="224"/>
      <c r="K1797" s="237">
        <f>SUM(K1793:K1796)</f>
        <v>0</v>
      </c>
    </row>
    <row r="1798" spans="1:11" ht="9.75" customHeight="1" hidden="1" thickBot="1">
      <c r="A1798" s="40"/>
      <c r="B1798" s="41"/>
      <c r="C1798" s="42"/>
      <c r="D1798" s="42"/>
      <c r="E1798" s="42"/>
      <c r="F1798" s="42"/>
      <c r="G1798" s="42"/>
      <c r="H1798" s="42"/>
      <c r="I1798" s="42"/>
      <c r="J1798" s="42"/>
      <c r="K1798" s="43"/>
    </row>
    <row r="1799" spans="1:11" ht="19.5" customHeight="1" hidden="1">
      <c r="A1799" s="1077" t="s">
        <v>882</v>
      </c>
      <c r="B1799" s="218"/>
      <c r="C1799" s="211"/>
      <c r="D1799" s="209"/>
      <c r="E1799" s="210"/>
      <c r="F1799" s="211"/>
      <c r="G1799" s="209"/>
      <c r="H1799" s="210"/>
      <c r="I1799" s="211"/>
      <c r="J1799" s="209"/>
      <c r="K1799" s="210"/>
    </row>
    <row r="1800" spans="1:11" ht="19.5" customHeight="1" hidden="1">
      <c r="A1800" s="1220"/>
      <c r="B1800" s="222"/>
      <c r="C1800" s="244"/>
      <c r="D1800" s="245"/>
      <c r="E1800" s="246"/>
      <c r="F1800" s="244"/>
      <c r="G1800" s="245"/>
      <c r="H1800" s="246"/>
      <c r="I1800" s="244"/>
      <c r="J1800" s="245"/>
      <c r="K1800" s="246"/>
    </row>
    <row r="1801" spans="1:11" ht="19.5" customHeight="1" hidden="1">
      <c r="A1801" s="1220"/>
      <c r="B1801" s="222"/>
      <c r="C1801" s="214"/>
      <c r="D1801" s="212"/>
      <c r="E1801" s="213"/>
      <c r="F1801" s="214"/>
      <c r="G1801" s="212"/>
      <c r="H1801" s="213"/>
      <c r="I1801" s="214"/>
      <c r="J1801" s="212"/>
      <c r="K1801" s="213"/>
    </row>
    <row r="1802" spans="1:11" ht="19.5" customHeight="1" hidden="1" thickBot="1">
      <c r="A1802" s="1220"/>
      <c r="B1802" s="220"/>
      <c r="C1802" s="215"/>
      <c r="D1802" s="216"/>
      <c r="E1802" s="217"/>
      <c r="F1802" s="214"/>
      <c r="G1802" s="212"/>
      <c r="H1802" s="213"/>
      <c r="I1802" s="214"/>
      <c r="J1802" s="212"/>
      <c r="K1802" s="213"/>
    </row>
    <row r="1803" spans="1:11" s="156" customFormat="1" ht="19.5" customHeight="1" hidden="1" thickBot="1">
      <c r="A1803" s="1221"/>
      <c r="B1803" s="173" t="s">
        <v>810</v>
      </c>
      <c r="C1803" s="223">
        <f>SUM(C1799:C1802)</f>
        <v>0</v>
      </c>
      <c r="D1803" s="224"/>
      <c r="E1803" s="237">
        <f>SUM(E1799:E1802)</f>
        <v>0</v>
      </c>
      <c r="F1803" s="223">
        <f>SUM(F1799:F1802)</f>
        <v>0</v>
      </c>
      <c r="G1803" s="224"/>
      <c r="H1803" s="237">
        <f>SUM(H1799:H1802)</f>
        <v>0</v>
      </c>
      <c r="I1803" s="223">
        <f>SUM(I1799:I1802)</f>
        <v>0</v>
      </c>
      <c r="J1803" s="224"/>
      <c r="K1803" s="237">
        <f>SUM(K1799:K1802)</f>
        <v>0</v>
      </c>
    </row>
    <row r="1804" spans="1:11" ht="9.75" customHeight="1" hidden="1" thickBot="1">
      <c r="A1804" s="40"/>
      <c r="B1804" s="41"/>
      <c r="C1804" s="42"/>
      <c r="D1804" s="42"/>
      <c r="E1804" s="42"/>
      <c r="F1804" s="42"/>
      <c r="G1804" s="42"/>
      <c r="H1804" s="42"/>
      <c r="I1804" s="42"/>
      <c r="J1804" s="42"/>
      <c r="K1804" s="43"/>
    </row>
    <row r="1805" spans="1:11" ht="19.5" customHeight="1" hidden="1">
      <c r="A1805" s="1077" t="s">
        <v>889</v>
      </c>
      <c r="B1805" s="218"/>
      <c r="C1805" s="211"/>
      <c r="D1805" s="209"/>
      <c r="E1805" s="210"/>
      <c r="F1805" s="211"/>
      <c r="G1805" s="209"/>
      <c r="H1805" s="210"/>
      <c r="I1805" s="211"/>
      <c r="J1805" s="209"/>
      <c r="K1805" s="210"/>
    </row>
    <row r="1806" spans="1:11" ht="19.5" customHeight="1" hidden="1">
      <c r="A1806" s="1220"/>
      <c r="B1806" s="222"/>
      <c r="C1806" s="244"/>
      <c r="D1806" s="245"/>
      <c r="E1806" s="246"/>
      <c r="F1806" s="244"/>
      <c r="G1806" s="245"/>
      <c r="H1806" s="246"/>
      <c r="I1806" s="244"/>
      <c r="J1806" s="245"/>
      <c r="K1806" s="246"/>
    </row>
    <row r="1807" spans="1:11" ht="19.5" customHeight="1" hidden="1">
      <c r="A1807" s="1220"/>
      <c r="B1807" s="222"/>
      <c r="C1807" s="244"/>
      <c r="D1807" s="245"/>
      <c r="E1807" s="246"/>
      <c r="F1807" s="244"/>
      <c r="G1807" s="245"/>
      <c r="H1807" s="246"/>
      <c r="I1807" s="244"/>
      <c r="J1807" s="245"/>
      <c r="K1807" s="246"/>
    </row>
    <row r="1808" spans="1:11" ht="19.5" customHeight="1" hidden="1">
      <c r="A1808" s="1220"/>
      <c r="B1808" s="219"/>
      <c r="C1808" s="214"/>
      <c r="D1808" s="212"/>
      <c r="E1808" s="213"/>
      <c r="F1808" s="214"/>
      <c r="G1808" s="212"/>
      <c r="H1808" s="213"/>
      <c r="I1808" s="214"/>
      <c r="J1808" s="212"/>
      <c r="K1808" s="213"/>
    </row>
    <row r="1809" spans="1:11" ht="19.5" customHeight="1" hidden="1" thickBot="1">
      <c r="A1809" s="1220"/>
      <c r="B1809" s="220"/>
      <c r="C1809" s="215"/>
      <c r="D1809" s="216"/>
      <c r="E1809" s="217"/>
      <c r="F1809" s="214"/>
      <c r="G1809" s="212"/>
      <c r="H1809" s="213"/>
      <c r="I1809" s="214"/>
      <c r="J1809" s="212"/>
      <c r="K1809" s="213"/>
    </row>
    <row r="1810" spans="1:11" s="156" customFormat="1" ht="19.5" customHeight="1" hidden="1" thickBot="1">
      <c r="A1810" s="1221"/>
      <c r="B1810" s="173" t="s">
        <v>810</v>
      </c>
      <c r="C1810" s="223">
        <f>SUM(C1805:C1809)</f>
        <v>0</v>
      </c>
      <c r="D1810" s="224"/>
      <c r="E1810" s="237">
        <f>SUM(E1805:E1809)</f>
        <v>0</v>
      </c>
      <c r="F1810" s="223">
        <f>SUM(F1805:F1809)</f>
        <v>0</v>
      </c>
      <c r="G1810" s="224"/>
      <c r="H1810" s="237">
        <f>SUM(H1805:H1809)</f>
        <v>0</v>
      </c>
      <c r="I1810" s="223">
        <f>SUM(I1805:I1809)</f>
        <v>0</v>
      </c>
      <c r="J1810" s="224"/>
      <c r="K1810" s="237">
        <f>SUM(K1805:K1809)</f>
        <v>0</v>
      </c>
    </row>
    <row r="1811" spans="1:11" ht="9.75" customHeight="1" hidden="1" thickBot="1">
      <c r="A1811" s="40"/>
      <c r="B1811" s="41"/>
      <c r="C1811" s="42"/>
      <c r="D1811" s="42"/>
      <c r="E1811" s="42"/>
      <c r="F1811" s="42"/>
      <c r="G1811" s="42"/>
      <c r="H1811" s="42"/>
      <c r="I1811" s="42"/>
      <c r="J1811" s="42"/>
      <c r="K1811" s="43"/>
    </row>
    <row r="1812" spans="1:11" s="41" customFormat="1" ht="19.5" customHeight="1" hidden="1" thickBot="1">
      <c r="A1812" s="1230" t="s">
        <v>66</v>
      </c>
      <c r="B1812" s="1238"/>
      <c r="C1812" s="228">
        <f>C1779+C1785+C1791+C1797+C1803+C1810</f>
        <v>0</v>
      </c>
      <c r="D1812" s="229"/>
      <c r="E1812" s="236">
        <f>E1779+E1785+E1791+E1797+E1803+E1810</f>
        <v>0</v>
      </c>
      <c r="F1812" s="228">
        <f>F1779+F1785+F1791+F1797+F1803+F1810</f>
        <v>0</v>
      </c>
      <c r="G1812" s="229"/>
      <c r="H1812" s="236">
        <f>H1779+H1785+H1791+H1797+H1803+H1810</f>
        <v>0</v>
      </c>
      <c r="I1812" s="228">
        <f>I1779+I1785+I1791+I1797+I1803+I1810</f>
        <v>0</v>
      </c>
      <c r="J1812" s="229"/>
      <c r="K1812" s="236">
        <f>K1779+K1785+K1791+K1797+K1803+K1810</f>
        <v>0</v>
      </c>
    </row>
    <row r="1813" spans="1:11" ht="9.75" customHeight="1" hidden="1" thickBot="1">
      <c r="A1813" s="40"/>
      <c r="B1813" s="41"/>
      <c r="C1813" s="42"/>
      <c r="D1813" s="42"/>
      <c r="E1813" s="42"/>
      <c r="F1813" s="42"/>
      <c r="G1813" s="42"/>
      <c r="H1813" s="42"/>
      <c r="I1813" s="42"/>
      <c r="J1813" s="42"/>
      <c r="K1813" s="43"/>
    </row>
    <row r="1814" spans="1:11" s="41" customFormat="1" ht="19.5" customHeight="1" hidden="1">
      <c r="A1814" s="1212" t="s">
        <v>532</v>
      </c>
      <c r="B1814" s="1243"/>
      <c r="C1814" s="1243"/>
      <c r="D1814" s="1243"/>
      <c r="E1814" s="1243"/>
      <c r="F1814" s="1243"/>
      <c r="G1814" s="1243"/>
      <c r="H1814" s="1243"/>
      <c r="I1814" s="1243"/>
      <c r="J1814" s="1243"/>
      <c r="K1814" s="1244"/>
    </row>
    <row r="1815" spans="1:11" s="41" customFormat="1" ht="19.5" customHeight="1" hidden="1" thickBot="1">
      <c r="A1815" s="1231" t="s">
        <v>62</v>
      </c>
      <c r="B1815" s="1232"/>
      <c r="C1815" s="1245"/>
      <c r="D1815" s="1245"/>
      <c r="E1815" s="1245"/>
      <c r="F1815" s="1245"/>
      <c r="G1815" s="1245"/>
      <c r="H1815" s="1245"/>
      <c r="I1815" s="1245"/>
      <c r="J1815" s="1245"/>
      <c r="K1815" s="1246"/>
    </row>
    <row r="1816" spans="1:11" ht="19.5" customHeight="1" hidden="1">
      <c r="A1816" s="1077" t="s">
        <v>877</v>
      </c>
      <c r="B1816" s="218"/>
      <c r="C1816" s="211"/>
      <c r="D1816" s="209"/>
      <c r="E1816" s="210"/>
      <c r="F1816" s="211"/>
      <c r="G1816" s="209"/>
      <c r="H1816" s="210"/>
      <c r="I1816" s="211"/>
      <c r="J1816" s="209"/>
      <c r="K1816" s="210"/>
    </row>
    <row r="1817" spans="1:11" ht="19.5" customHeight="1" hidden="1">
      <c r="A1817" s="1220"/>
      <c r="B1817" s="222"/>
      <c r="C1817" s="244"/>
      <c r="D1817" s="245"/>
      <c r="E1817" s="246"/>
      <c r="F1817" s="244"/>
      <c r="G1817" s="245"/>
      <c r="H1817" s="246"/>
      <c r="I1817" s="244"/>
      <c r="J1817" s="245"/>
      <c r="K1817" s="246"/>
    </row>
    <row r="1818" spans="1:11" ht="19.5" customHeight="1" hidden="1">
      <c r="A1818" s="1220"/>
      <c r="B1818" s="222"/>
      <c r="C1818" s="244"/>
      <c r="D1818" s="245"/>
      <c r="E1818" s="246"/>
      <c r="F1818" s="244"/>
      <c r="G1818" s="245"/>
      <c r="H1818" s="246"/>
      <c r="I1818" s="244"/>
      <c r="J1818" s="245"/>
      <c r="K1818" s="246"/>
    </row>
    <row r="1819" spans="1:11" ht="19.5" customHeight="1" hidden="1">
      <c r="A1819" s="1220"/>
      <c r="B1819" s="219"/>
      <c r="C1819" s="214"/>
      <c r="D1819" s="212"/>
      <c r="E1819" s="213"/>
      <c r="F1819" s="214"/>
      <c r="G1819" s="212"/>
      <c r="H1819" s="213"/>
      <c r="I1819" s="214"/>
      <c r="J1819" s="212"/>
      <c r="K1819" s="213"/>
    </row>
    <row r="1820" spans="1:11" ht="19.5" customHeight="1" hidden="1" thickBot="1">
      <c r="A1820" s="1220"/>
      <c r="B1820" s="220"/>
      <c r="C1820" s="215"/>
      <c r="D1820" s="216"/>
      <c r="E1820" s="217"/>
      <c r="F1820" s="214"/>
      <c r="G1820" s="212"/>
      <c r="H1820" s="213"/>
      <c r="I1820" s="214"/>
      <c r="J1820" s="212"/>
      <c r="K1820" s="213"/>
    </row>
    <row r="1821" spans="1:11" s="156" customFormat="1" ht="19.5" customHeight="1" hidden="1" thickBot="1">
      <c r="A1821" s="1221"/>
      <c r="B1821" s="173" t="s">
        <v>810</v>
      </c>
      <c r="C1821" s="223">
        <f>SUM(C1816:C1820)</f>
        <v>0</v>
      </c>
      <c r="D1821" s="224"/>
      <c r="E1821" s="237">
        <f>SUM(E1816:E1820)</f>
        <v>0</v>
      </c>
      <c r="F1821" s="223">
        <f>SUM(F1816:F1820)</f>
        <v>0</v>
      </c>
      <c r="G1821" s="224"/>
      <c r="H1821" s="237">
        <f>SUM(H1816:H1820)</f>
        <v>0</v>
      </c>
      <c r="I1821" s="223">
        <f>SUM(I1816:I1820)</f>
        <v>0</v>
      </c>
      <c r="J1821" s="224"/>
      <c r="K1821" s="237">
        <f>SUM(K1816:K1820)</f>
        <v>0</v>
      </c>
    </row>
    <row r="1822" spans="1:11" ht="9.75" customHeight="1" hidden="1" thickBot="1">
      <c r="A1822" s="40"/>
      <c r="B1822" s="41"/>
      <c r="C1822" s="42"/>
      <c r="D1822" s="42"/>
      <c r="E1822" s="42"/>
      <c r="F1822" s="42"/>
      <c r="G1822" s="42"/>
      <c r="H1822" s="42"/>
      <c r="I1822" s="42"/>
      <c r="J1822" s="42"/>
      <c r="K1822" s="43"/>
    </row>
    <row r="1823" spans="1:11" ht="19.5" customHeight="1" hidden="1">
      <c r="A1823" s="1077" t="s">
        <v>883</v>
      </c>
      <c r="B1823" s="218"/>
      <c r="C1823" s="211"/>
      <c r="D1823" s="209"/>
      <c r="E1823" s="210"/>
      <c r="F1823" s="211"/>
      <c r="G1823" s="209"/>
      <c r="H1823" s="210"/>
      <c r="I1823" s="211"/>
      <c r="J1823" s="209"/>
      <c r="K1823" s="210"/>
    </row>
    <row r="1824" spans="1:11" ht="19.5" customHeight="1" hidden="1">
      <c r="A1824" s="1220"/>
      <c r="B1824" s="222"/>
      <c r="C1824" s="244"/>
      <c r="D1824" s="245"/>
      <c r="E1824" s="246"/>
      <c r="F1824" s="244"/>
      <c r="G1824" s="245"/>
      <c r="H1824" s="246"/>
      <c r="I1824" s="244"/>
      <c r="J1824" s="245"/>
      <c r="K1824" s="246"/>
    </row>
    <row r="1825" spans="1:11" ht="19.5" customHeight="1" hidden="1">
      <c r="A1825" s="1220"/>
      <c r="B1825" s="222"/>
      <c r="C1825" s="244"/>
      <c r="D1825" s="245"/>
      <c r="E1825" s="246"/>
      <c r="F1825" s="244"/>
      <c r="G1825" s="245"/>
      <c r="H1825" s="246"/>
      <c r="I1825" s="244"/>
      <c r="J1825" s="245"/>
      <c r="K1825" s="246"/>
    </row>
    <row r="1826" spans="1:11" ht="19.5" customHeight="1" hidden="1">
      <c r="A1826" s="1220"/>
      <c r="B1826" s="219"/>
      <c r="C1826" s="214"/>
      <c r="D1826" s="212"/>
      <c r="E1826" s="213"/>
      <c r="F1826" s="214"/>
      <c r="G1826" s="212"/>
      <c r="H1826" s="213"/>
      <c r="I1826" s="214"/>
      <c r="J1826" s="212"/>
      <c r="K1826" s="213"/>
    </row>
    <row r="1827" spans="1:11" ht="19.5" customHeight="1" hidden="1" thickBot="1">
      <c r="A1827" s="1220"/>
      <c r="B1827" s="220"/>
      <c r="C1827" s="215"/>
      <c r="D1827" s="216"/>
      <c r="E1827" s="217"/>
      <c r="F1827" s="214"/>
      <c r="G1827" s="212"/>
      <c r="H1827" s="213"/>
      <c r="I1827" s="214"/>
      <c r="J1827" s="212"/>
      <c r="K1827" s="213"/>
    </row>
    <row r="1828" spans="1:11" s="156" customFormat="1" ht="19.5" customHeight="1" hidden="1" thickBot="1">
      <c r="A1828" s="1221"/>
      <c r="B1828" s="173" t="s">
        <v>810</v>
      </c>
      <c r="C1828" s="223">
        <f>SUM(C1823:C1827)</f>
        <v>0</v>
      </c>
      <c r="D1828" s="224"/>
      <c r="E1828" s="237">
        <f>SUM(E1823:E1827)</f>
        <v>0</v>
      </c>
      <c r="F1828" s="223">
        <f>SUM(F1823:F1827)</f>
        <v>0</v>
      </c>
      <c r="G1828" s="224"/>
      <c r="H1828" s="237">
        <f>SUM(H1823:H1827)</f>
        <v>0</v>
      </c>
      <c r="I1828" s="223">
        <f>SUM(I1823:I1827)</f>
        <v>0</v>
      </c>
      <c r="J1828" s="224"/>
      <c r="K1828" s="237">
        <f>SUM(K1823:K1827)</f>
        <v>0</v>
      </c>
    </row>
    <row r="1829" spans="1:11" s="232" customFormat="1" ht="19.5" customHeight="1" hidden="1" thickBot="1">
      <c r="A1829" s="1222" t="s">
        <v>63</v>
      </c>
      <c r="B1829" s="1223"/>
      <c r="C1829" s="230">
        <f>C1821+C1828</f>
        <v>0</v>
      </c>
      <c r="D1829" s="231"/>
      <c r="E1829" s="234">
        <f>E1821+E1828</f>
        <v>0</v>
      </c>
      <c r="F1829" s="230">
        <f>F1821+F1828</f>
        <v>0</v>
      </c>
      <c r="G1829" s="231"/>
      <c r="H1829" s="234">
        <f>H1821+H1828</f>
        <v>0</v>
      </c>
      <c r="I1829" s="230">
        <f>I1821+I1828</f>
        <v>0</v>
      </c>
      <c r="J1829" s="231"/>
      <c r="K1829" s="234">
        <f>K1821+K1828</f>
        <v>0</v>
      </c>
    </row>
    <row r="1830" spans="1:11" ht="9.75" customHeight="1" hidden="1" thickBot="1">
      <c r="A1830" s="40"/>
      <c r="B1830" s="41"/>
      <c r="C1830" s="42"/>
      <c r="D1830" s="42"/>
      <c r="E1830" s="42"/>
      <c r="F1830" s="42"/>
      <c r="G1830" s="42"/>
      <c r="H1830" s="42"/>
      <c r="I1830" s="42"/>
      <c r="J1830" s="42"/>
      <c r="K1830" s="43"/>
    </row>
    <row r="1831" spans="1:11" s="41" customFormat="1" ht="19.5" customHeight="1" hidden="1" thickBot="1">
      <c r="A1831" s="1224" t="s">
        <v>65</v>
      </c>
      <c r="B1831" s="1225"/>
      <c r="C1831" s="1241"/>
      <c r="D1831" s="1241"/>
      <c r="E1831" s="1241"/>
      <c r="F1831" s="1241"/>
      <c r="G1831" s="1241"/>
      <c r="H1831" s="1241"/>
      <c r="I1831" s="1241"/>
      <c r="J1831" s="1241"/>
      <c r="K1831" s="1242"/>
    </row>
    <row r="1832" spans="1:11" ht="19.5" customHeight="1" hidden="1">
      <c r="A1832" s="1077" t="s">
        <v>865</v>
      </c>
      <c r="B1832" s="218"/>
      <c r="C1832" s="211"/>
      <c r="D1832" s="209"/>
      <c r="E1832" s="210"/>
      <c r="F1832" s="211"/>
      <c r="G1832" s="209"/>
      <c r="H1832" s="210"/>
      <c r="I1832" s="211"/>
      <c r="J1832" s="209"/>
      <c r="K1832" s="210"/>
    </row>
    <row r="1833" spans="1:11" ht="19.5" customHeight="1" hidden="1">
      <c r="A1833" s="1220"/>
      <c r="B1833" s="222"/>
      <c r="C1833" s="244"/>
      <c r="D1833" s="245"/>
      <c r="E1833" s="246"/>
      <c r="F1833" s="244"/>
      <c r="G1833" s="245"/>
      <c r="H1833" s="246"/>
      <c r="I1833" s="244"/>
      <c r="J1833" s="245"/>
      <c r="K1833" s="246"/>
    </row>
    <row r="1834" spans="1:11" ht="19.5" customHeight="1" hidden="1">
      <c r="A1834" s="1220"/>
      <c r="B1834" s="222"/>
      <c r="C1834" s="244"/>
      <c r="D1834" s="245"/>
      <c r="E1834" s="246"/>
      <c r="F1834" s="244"/>
      <c r="G1834" s="245"/>
      <c r="H1834" s="246"/>
      <c r="I1834" s="244"/>
      <c r="J1834" s="245"/>
      <c r="K1834" s="246"/>
    </row>
    <row r="1835" spans="1:11" ht="19.5" customHeight="1" hidden="1">
      <c r="A1835" s="1220"/>
      <c r="B1835" s="219"/>
      <c r="C1835" s="214"/>
      <c r="D1835" s="212"/>
      <c r="E1835" s="213"/>
      <c r="F1835" s="214"/>
      <c r="G1835" s="212"/>
      <c r="H1835" s="213"/>
      <c r="I1835" s="214"/>
      <c r="J1835" s="212"/>
      <c r="K1835" s="213"/>
    </row>
    <row r="1836" spans="1:11" ht="19.5" customHeight="1" hidden="1" thickBot="1">
      <c r="A1836" s="1220"/>
      <c r="B1836" s="220"/>
      <c r="C1836" s="215"/>
      <c r="D1836" s="216"/>
      <c r="E1836" s="217"/>
      <c r="F1836" s="214"/>
      <c r="G1836" s="212"/>
      <c r="H1836" s="213"/>
      <c r="I1836" s="214"/>
      <c r="J1836" s="212"/>
      <c r="K1836" s="213"/>
    </row>
    <row r="1837" spans="1:11" s="156" customFormat="1" ht="19.5" customHeight="1" hidden="1" thickBot="1">
      <c r="A1837" s="1221"/>
      <c r="B1837" s="173" t="s">
        <v>810</v>
      </c>
      <c r="C1837" s="223">
        <f>SUM(C1832:C1836)</f>
        <v>0</v>
      </c>
      <c r="D1837" s="224"/>
      <c r="E1837" s="237">
        <f>SUM(E1832:E1836)</f>
        <v>0</v>
      </c>
      <c r="F1837" s="223">
        <f>SUM(F1832:F1836)</f>
        <v>0</v>
      </c>
      <c r="G1837" s="224"/>
      <c r="H1837" s="237">
        <f>SUM(H1832:H1836)</f>
        <v>0</v>
      </c>
      <c r="I1837" s="223">
        <f>SUM(I1832:I1836)</f>
        <v>0</v>
      </c>
      <c r="J1837" s="224"/>
      <c r="K1837" s="237">
        <f>SUM(K1832:K1836)</f>
        <v>0</v>
      </c>
    </row>
    <row r="1838" spans="1:11" s="232" customFormat="1" ht="19.5" customHeight="1" hidden="1" thickBot="1">
      <c r="A1838" s="1222" t="s">
        <v>64</v>
      </c>
      <c r="B1838" s="1223"/>
      <c r="C1838" s="230">
        <f>C1837</f>
        <v>0</v>
      </c>
      <c r="D1838" s="231"/>
      <c r="E1838" s="234">
        <f>E1837</f>
        <v>0</v>
      </c>
      <c r="F1838" s="230">
        <f>F1837</f>
        <v>0</v>
      </c>
      <c r="G1838" s="231"/>
      <c r="H1838" s="234">
        <f>H1837</f>
        <v>0</v>
      </c>
      <c r="I1838" s="230">
        <f>I1837</f>
        <v>0</v>
      </c>
      <c r="J1838" s="231"/>
      <c r="K1838" s="234">
        <f>K1837</f>
        <v>0</v>
      </c>
    </row>
    <row r="1839" spans="1:11" ht="9.75" customHeight="1" hidden="1" thickBot="1">
      <c r="A1839" s="40"/>
      <c r="B1839" s="41"/>
      <c r="C1839" s="42"/>
      <c r="D1839" s="42"/>
      <c r="E1839" s="42"/>
      <c r="F1839" s="42"/>
      <c r="G1839" s="42"/>
      <c r="H1839" s="42"/>
      <c r="I1839" s="42"/>
      <c r="J1839" s="42"/>
      <c r="K1839" s="43"/>
    </row>
    <row r="1840" spans="1:11" s="41" customFormat="1" ht="19.5" customHeight="1" hidden="1" thickBot="1">
      <c r="A1840" s="1230" t="s">
        <v>533</v>
      </c>
      <c r="B1840" s="1138"/>
      <c r="C1840" s="228">
        <f>C1829+C1838</f>
        <v>0</v>
      </c>
      <c r="D1840" s="229"/>
      <c r="E1840" s="253">
        <f>E1829+E1838</f>
        <v>0</v>
      </c>
      <c r="F1840" s="228">
        <f>F1829+F1838</f>
        <v>0</v>
      </c>
      <c r="G1840" s="229"/>
      <c r="H1840" s="253">
        <f>H1829+H1838</f>
        <v>0</v>
      </c>
      <c r="I1840" s="228">
        <f>I1829+I1838</f>
        <v>0</v>
      </c>
      <c r="J1840" s="229"/>
      <c r="K1840" s="253">
        <f>K1829+K1838</f>
        <v>0</v>
      </c>
    </row>
    <row r="1841" spans="1:11" ht="9.75" customHeight="1" hidden="1" thickBot="1">
      <c r="A1841" s="40"/>
      <c r="B1841" s="41"/>
      <c r="C1841" s="42"/>
      <c r="D1841" s="42"/>
      <c r="E1841" s="42"/>
      <c r="F1841" s="42"/>
      <c r="G1841" s="42"/>
      <c r="H1841" s="42"/>
      <c r="I1841" s="42"/>
      <c r="J1841" s="42"/>
      <c r="K1841" s="43"/>
    </row>
    <row r="1842" spans="1:11" s="243" customFormat="1" ht="21.75" customHeight="1" hidden="1" thickBot="1">
      <c r="A1842" s="1239" t="s">
        <v>123</v>
      </c>
      <c r="B1842" s="1240"/>
      <c r="C1842" s="240">
        <f>C1702+C1771+C1812+C1840</f>
        <v>0</v>
      </c>
      <c r="D1842" s="241"/>
      <c r="E1842" s="254">
        <f>E1702+E1771+E1812+E1840</f>
        <v>0</v>
      </c>
      <c r="F1842" s="240">
        <f>F1702+F1771+F1812+F1840</f>
        <v>0</v>
      </c>
      <c r="G1842" s="241"/>
      <c r="H1842" s="254">
        <f>H1702+H1771+H1812+H1840</f>
        <v>0</v>
      </c>
      <c r="I1842" s="240">
        <f>I1702+I1771+I1812+I1840</f>
        <v>0</v>
      </c>
      <c r="J1842" s="241"/>
      <c r="K1842" s="254">
        <f>K1702+K1771+K1812+K1840</f>
        <v>0</v>
      </c>
    </row>
    <row r="1843" ht="12.75" hidden="1"/>
    <row r="1844" ht="12.75" hidden="1"/>
  </sheetData>
  <sheetProtection/>
  <mergeCells count="727">
    <mergeCell ref="A1292:K1292"/>
    <mergeCell ref="A433:A435"/>
    <mergeCell ref="A432:K432"/>
    <mergeCell ref="A437:B437"/>
    <mergeCell ref="F1120:G1120"/>
    <mergeCell ref="H1120:H1121"/>
    <mergeCell ref="I1120:J1120"/>
    <mergeCell ref="K1120:K1121"/>
    <mergeCell ref="A1120:A1121"/>
    <mergeCell ref="B1120:B1121"/>
    <mergeCell ref="C1120:D1120"/>
    <mergeCell ref="E1120:E1121"/>
    <mergeCell ref="A1702:B1702"/>
    <mergeCell ref="A1700:B1700"/>
    <mergeCell ref="A1680:A1685"/>
    <mergeCell ref="A1122:A1124"/>
    <mergeCell ref="A1126:A1129"/>
    <mergeCell ref="A1131:A1269"/>
    <mergeCell ref="A1273:A1281"/>
    <mergeCell ref="A1416:K1416"/>
    <mergeCell ref="A1417:A1419"/>
    <mergeCell ref="A1286:K1286"/>
    <mergeCell ref="A1687:A1692"/>
    <mergeCell ref="A1694:A1699"/>
    <mergeCell ref="A1666:A1671"/>
    <mergeCell ref="A1494:A1497"/>
    <mergeCell ref="A1641:A1646"/>
    <mergeCell ref="A1498:B1498"/>
    <mergeCell ref="A1500:K1500"/>
    <mergeCell ref="A1501:A1507"/>
    <mergeCell ref="A1634:A1639"/>
    <mergeCell ref="A1673:A1678"/>
    <mergeCell ref="A1665:K1665"/>
    <mergeCell ref="A1478:A1479"/>
    <mergeCell ref="B1478:B1479"/>
    <mergeCell ref="C1478:D1478"/>
    <mergeCell ref="E1478:E1479"/>
    <mergeCell ref="F1478:G1478"/>
    <mergeCell ref="H1478:H1479"/>
    <mergeCell ref="A1663:B1663"/>
    <mergeCell ref="A1511:A1513"/>
    <mergeCell ref="A1657:A1662"/>
    <mergeCell ref="A1474:K1474"/>
    <mergeCell ref="A1475:K1475"/>
    <mergeCell ref="A1476:K1476"/>
    <mergeCell ref="A1477:B1477"/>
    <mergeCell ref="C1477:E1477"/>
    <mergeCell ref="F1477:H1477"/>
    <mergeCell ref="A1650:A1655"/>
    <mergeCell ref="A1627:A1632"/>
    <mergeCell ref="A1510:K1510"/>
    <mergeCell ref="C1463:K1463"/>
    <mergeCell ref="C1464:K1464"/>
    <mergeCell ref="C1465:K1465"/>
    <mergeCell ref="C1466:K1466"/>
    <mergeCell ref="C1473:K1473"/>
    <mergeCell ref="I1477:K1477"/>
    <mergeCell ref="C1469:K1469"/>
    <mergeCell ref="C1470:K1470"/>
    <mergeCell ref="C1471:K1471"/>
    <mergeCell ref="C1472:K1472"/>
    <mergeCell ref="C1462:K1462"/>
    <mergeCell ref="C1467:K1467"/>
    <mergeCell ref="C1468:K1468"/>
    <mergeCell ref="A1649:K1649"/>
    <mergeCell ref="A1647:B1647"/>
    <mergeCell ref="I1478:J1478"/>
    <mergeCell ref="K1478:K1479"/>
    <mergeCell ref="A1480:A1485"/>
    <mergeCell ref="A1487:A1492"/>
    <mergeCell ref="A1508:B1508"/>
    <mergeCell ref="A1515:A1517"/>
    <mergeCell ref="A1519:A1521"/>
    <mergeCell ref="A1522:B1522"/>
    <mergeCell ref="A1463:B1463"/>
    <mergeCell ref="A1435:B1435"/>
    <mergeCell ref="A1443:B1443"/>
    <mergeCell ref="A1445:B1445"/>
    <mergeCell ref="A1437:K1437"/>
    <mergeCell ref="A1438:A1440"/>
    <mergeCell ref="A1441:B1441"/>
    <mergeCell ref="A1459:K1459"/>
    <mergeCell ref="H1461:K1461"/>
    <mergeCell ref="A1462:B1462"/>
    <mergeCell ref="A1430:K1430"/>
    <mergeCell ref="A1431:K1431"/>
    <mergeCell ref="A1432:A1434"/>
    <mergeCell ref="C1391:K1391"/>
    <mergeCell ref="A1422:K1422"/>
    <mergeCell ref="A1423:A1425"/>
    <mergeCell ref="A1426:B1426"/>
    <mergeCell ref="A1428:B1428"/>
    <mergeCell ref="A1408:A1410"/>
    <mergeCell ref="A1411:B1411"/>
    <mergeCell ref="A1413:B1413"/>
    <mergeCell ref="A1415:K1415"/>
    <mergeCell ref="A1420:B1420"/>
    <mergeCell ref="A1309:B1309"/>
    <mergeCell ref="A1311:B1311"/>
    <mergeCell ref="A1387:K1387"/>
    <mergeCell ref="H1389:K1389"/>
    <mergeCell ref="A1390:B1390"/>
    <mergeCell ref="C1390:K1390"/>
    <mergeCell ref="A1270:B1270"/>
    <mergeCell ref="A1272:K1272"/>
    <mergeCell ref="C1396:K1396"/>
    <mergeCell ref="A1282:B1282"/>
    <mergeCell ref="A1284:B1284"/>
    <mergeCell ref="A1300:B1300"/>
    <mergeCell ref="A1287:K1287"/>
    <mergeCell ref="A1288:A1289"/>
    <mergeCell ref="A1304:A1306"/>
    <mergeCell ref="A1302:K1302"/>
    <mergeCell ref="A1293:A1297"/>
    <mergeCell ref="A1290:B1290"/>
    <mergeCell ref="A1298:B1298"/>
    <mergeCell ref="A1391:B1391"/>
    <mergeCell ref="C1401:K1401"/>
    <mergeCell ref="A1402:K1402"/>
    <mergeCell ref="C1398:K1398"/>
    <mergeCell ref="C1394:K1394"/>
    <mergeCell ref="A1303:K1303"/>
    <mergeCell ref="A1307:B1307"/>
    <mergeCell ref="A1403:K1403"/>
    <mergeCell ref="A1404:K1404"/>
    <mergeCell ref="C1393:K1393"/>
    <mergeCell ref="C1392:K1392"/>
    <mergeCell ref="C1400:K1400"/>
    <mergeCell ref="C1399:K1399"/>
    <mergeCell ref="C1397:K1397"/>
    <mergeCell ref="C1395:K1395"/>
    <mergeCell ref="A1405:B1405"/>
    <mergeCell ref="C1405:E1405"/>
    <mergeCell ref="F1405:H1405"/>
    <mergeCell ref="I1405:K1405"/>
    <mergeCell ref="A1406:A1407"/>
    <mergeCell ref="B1406:B1407"/>
    <mergeCell ref="C1406:D1406"/>
    <mergeCell ref="E1406:E1407"/>
    <mergeCell ref="A1116:K1116"/>
    <mergeCell ref="A1117:K1117"/>
    <mergeCell ref="A1118:K1118"/>
    <mergeCell ref="A1119:B1119"/>
    <mergeCell ref="C1119:E1119"/>
    <mergeCell ref="F1119:H1119"/>
    <mergeCell ref="I1119:K1119"/>
    <mergeCell ref="C1112:K1112"/>
    <mergeCell ref="C1113:K1113"/>
    <mergeCell ref="C1114:K1114"/>
    <mergeCell ref="C1115:K1115"/>
    <mergeCell ref="C1108:K1108"/>
    <mergeCell ref="C1109:K1109"/>
    <mergeCell ref="C1110:K1110"/>
    <mergeCell ref="C1111:K1111"/>
    <mergeCell ref="A1105:B1105"/>
    <mergeCell ref="C1105:K1105"/>
    <mergeCell ref="C1106:K1106"/>
    <mergeCell ref="C1107:K1107"/>
    <mergeCell ref="A1047:B1047"/>
    <mergeCell ref="A1104:B1104"/>
    <mergeCell ref="C1104:K1104"/>
    <mergeCell ref="A1040:A1044"/>
    <mergeCell ref="A1045:B1045"/>
    <mergeCell ref="A1101:K1101"/>
    <mergeCell ref="H1103:K1103"/>
    <mergeCell ref="F1038:G1038"/>
    <mergeCell ref="H1038:H1039"/>
    <mergeCell ref="I1038:J1038"/>
    <mergeCell ref="K1038:K1039"/>
    <mergeCell ref="A1038:A1039"/>
    <mergeCell ref="B1038:B1039"/>
    <mergeCell ref="C1038:D1038"/>
    <mergeCell ref="E1038:E1039"/>
    <mergeCell ref="A1036:K1036"/>
    <mergeCell ref="A1037:B1037"/>
    <mergeCell ref="C1037:E1037"/>
    <mergeCell ref="F1037:H1037"/>
    <mergeCell ref="I1037:K1037"/>
    <mergeCell ref="C1032:K1032"/>
    <mergeCell ref="C1033:K1033"/>
    <mergeCell ref="A1034:K1034"/>
    <mergeCell ref="A1035:K1035"/>
    <mergeCell ref="C1028:K1028"/>
    <mergeCell ref="C1029:K1029"/>
    <mergeCell ref="C1030:K1030"/>
    <mergeCell ref="C1031:K1031"/>
    <mergeCell ref="C1024:K1024"/>
    <mergeCell ref="C1025:K1025"/>
    <mergeCell ref="C1026:K1026"/>
    <mergeCell ref="C1027:K1027"/>
    <mergeCell ref="A946:K946"/>
    <mergeCell ref="H948:K948"/>
    <mergeCell ref="A1023:B1023"/>
    <mergeCell ref="C1023:K1023"/>
    <mergeCell ref="C954:K954"/>
    <mergeCell ref="A949:B949"/>
    <mergeCell ref="C949:K949"/>
    <mergeCell ref="A950:B950"/>
    <mergeCell ref="C950:K950"/>
    <mergeCell ref="H1021:K1021"/>
    <mergeCell ref="A962:K962"/>
    <mergeCell ref="A1022:B1022"/>
    <mergeCell ref="C1022:K1022"/>
    <mergeCell ref="I964:K964"/>
    <mergeCell ref="K965:K966"/>
    <mergeCell ref="A965:A966"/>
    <mergeCell ref="B965:B966"/>
    <mergeCell ref="C965:D965"/>
    <mergeCell ref="A1019:K1019"/>
    <mergeCell ref="A971:B971"/>
    <mergeCell ref="C607:K607"/>
    <mergeCell ref="A608:B608"/>
    <mergeCell ref="C608:K608"/>
    <mergeCell ref="C609:K609"/>
    <mergeCell ref="C610:K610"/>
    <mergeCell ref="C611:K611"/>
    <mergeCell ref="A413:A415"/>
    <mergeCell ref="A417:A420"/>
    <mergeCell ref="A604:K604"/>
    <mergeCell ref="H606:K606"/>
    <mergeCell ref="H546:H547"/>
    <mergeCell ref="I546:J546"/>
    <mergeCell ref="A527:K527"/>
    <mergeCell ref="H529:K529"/>
    <mergeCell ref="A530:B530"/>
    <mergeCell ref="C530:K530"/>
    <mergeCell ref="E965:E966"/>
    <mergeCell ref="A355:B355"/>
    <mergeCell ref="A357:K357"/>
    <mergeCell ref="A395:B395"/>
    <mergeCell ref="A358:A372"/>
    <mergeCell ref="A374:A377"/>
    <mergeCell ref="C955:K955"/>
    <mergeCell ref="C956:K956"/>
    <mergeCell ref="C951:K951"/>
    <mergeCell ref="A409:A411"/>
    <mergeCell ref="A531:B531"/>
    <mergeCell ref="C531:K531"/>
    <mergeCell ref="A607:B607"/>
    <mergeCell ref="F1406:G1406"/>
    <mergeCell ref="H1406:H1407"/>
    <mergeCell ref="I1406:J1406"/>
    <mergeCell ref="K1406:K1407"/>
    <mergeCell ref="C623:D623"/>
    <mergeCell ref="A622:B622"/>
    <mergeCell ref="A963:K963"/>
    <mergeCell ref="F325:G325"/>
    <mergeCell ref="H325:H326"/>
    <mergeCell ref="I325:J325"/>
    <mergeCell ref="K325:K326"/>
    <mergeCell ref="A325:A326"/>
    <mergeCell ref="B325:B326"/>
    <mergeCell ref="C325:D325"/>
    <mergeCell ref="E325:E326"/>
    <mergeCell ref="A324:B324"/>
    <mergeCell ref="C324:E324"/>
    <mergeCell ref="F324:H324"/>
    <mergeCell ref="I324:K324"/>
    <mergeCell ref="C319:K319"/>
    <mergeCell ref="C320:K320"/>
    <mergeCell ref="A321:K321"/>
    <mergeCell ref="A322:K322"/>
    <mergeCell ref="C318:K318"/>
    <mergeCell ref="C311:K311"/>
    <mergeCell ref="C312:K312"/>
    <mergeCell ref="C313:K313"/>
    <mergeCell ref="C314:K314"/>
    <mergeCell ref="A323:K323"/>
    <mergeCell ref="C315:K315"/>
    <mergeCell ref="C316:K316"/>
    <mergeCell ref="C317:K317"/>
    <mergeCell ref="A249:A250"/>
    <mergeCell ref="A310:B310"/>
    <mergeCell ref="C310:K310"/>
    <mergeCell ref="A259:B259"/>
    <mergeCell ref="A261:B261"/>
    <mergeCell ref="A306:K306"/>
    <mergeCell ref="A251:A258"/>
    <mergeCell ref="H308:K308"/>
    <mergeCell ref="A309:B309"/>
    <mergeCell ref="C309:K309"/>
    <mergeCell ref="F248:H248"/>
    <mergeCell ref="I248:K248"/>
    <mergeCell ref="F249:G249"/>
    <mergeCell ref="H249:H250"/>
    <mergeCell ref="I249:J249"/>
    <mergeCell ref="K249:K250"/>
    <mergeCell ref="C243:K243"/>
    <mergeCell ref="C244:K244"/>
    <mergeCell ref="A245:K245"/>
    <mergeCell ref="A246:K246"/>
    <mergeCell ref="B249:B250"/>
    <mergeCell ref="C249:D249"/>
    <mergeCell ref="E249:E250"/>
    <mergeCell ref="A247:K247"/>
    <mergeCell ref="A248:B248"/>
    <mergeCell ref="C248:E248"/>
    <mergeCell ref="C239:K239"/>
    <mergeCell ref="C240:K240"/>
    <mergeCell ref="C241:K241"/>
    <mergeCell ref="C242:K242"/>
    <mergeCell ref="C235:K235"/>
    <mergeCell ref="C236:K236"/>
    <mergeCell ref="C237:K237"/>
    <mergeCell ref="C238:K238"/>
    <mergeCell ref="A233:B233"/>
    <mergeCell ref="C233:K233"/>
    <mergeCell ref="A234:B234"/>
    <mergeCell ref="C234:K234"/>
    <mergeCell ref="A186:B186"/>
    <mergeCell ref="A180:A183"/>
    <mergeCell ref="A230:K230"/>
    <mergeCell ref="H232:K232"/>
    <mergeCell ref="B188:K188"/>
    <mergeCell ref="A176:A178"/>
    <mergeCell ref="A184:B184"/>
    <mergeCell ref="F171:G171"/>
    <mergeCell ref="H171:H172"/>
    <mergeCell ref="A173:A175"/>
    <mergeCell ref="I171:J171"/>
    <mergeCell ref="K171:K172"/>
    <mergeCell ref="A171:A172"/>
    <mergeCell ref="B171:B172"/>
    <mergeCell ref="C171:D171"/>
    <mergeCell ref="E171:E172"/>
    <mergeCell ref="A170:B170"/>
    <mergeCell ref="C170:E170"/>
    <mergeCell ref="F170:H170"/>
    <mergeCell ref="I170:K170"/>
    <mergeCell ref="C166:K166"/>
    <mergeCell ref="A167:K167"/>
    <mergeCell ref="A168:K168"/>
    <mergeCell ref="A169:K169"/>
    <mergeCell ref="C162:K162"/>
    <mergeCell ref="C163:K163"/>
    <mergeCell ref="C164:K164"/>
    <mergeCell ref="C165:K165"/>
    <mergeCell ref="A101:K101"/>
    <mergeCell ref="A102:B102"/>
    <mergeCell ref="C102:E102"/>
    <mergeCell ref="F102:H102"/>
    <mergeCell ref="I102:K102"/>
    <mergeCell ref="B123:K123"/>
    <mergeCell ref="A105:A112"/>
    <mergeCell ref="A116:B116"/>
    <mergeCell ref="A114:B114"/>
    <mergeCell ref="F103:G103"/>
    <mergeCell ref="H154:K154"/>
    <mergeCell ref="A155:B155"/>
    <mergeCell ref="C155:K155"/>
    <mergeCell ref="A156:B156"/>
    <mergeCell ref="C156:K156"/>
    <mergeCell ref="A152:K152"/>
    <mergeCell ref="H103:H104"/>
    <mergeCell ref="I103:J103"/>
    <mergeCell ref="K103:K104"/>
    <mergeCell ref="A103:A104"/>
    <mergeCell ref="B103:B104"/>
    <mergeCell ref="C103:D103"/>
    <mergeCell ref="E103:E104"/>
    <mergeCell ref="A99:K99"/>
    <mergeCell ref="A100:K100"/>
    <mergeCell ref="C93:K93"/>
    <mergeCell ref="C94:K94"/>
    <mergeCell ref="C95:K95"/>
    <mergeCell ref="C96:K96"/>
    <mergeCell ref="C97:K97"/>
    <mergeCell ref="C90:K90"/>
    <mergeCell ref="C91:K91"/>
    <mergeCell ref="C92:K92"/>
    <mergeCell ref="C98:K98"/>
    <mergeCell ref="A88:B88"/>
    <mergeCell ref="C88:K88"/>
    <mergeCell ref="H86:K86"/>
    <mergeCell ref="C89:K89"/>
    <mergeCell ref="A2:K2"/>
    <mergeCell ref="A28:B28"/>
    <mergeCell ref="A23:A27"/>
    <mergeCell ref="C13:K13"/>
    <mergeCell ref="H4:K4"/>
    <mergeCell ref="C16:K16"/>
    <mergeCell ref="C9:K9"/>
    <mergeCell ref="C10:K10"/>
    <mergeCell ref="C11:K11"/>
    <mergeCell ref="C12:K12"/>
    <mergeCell ref="A5:B5"/>
    <mergeCell ref="A6:B6"/>
    <mergeCell ref="A17:K17"/>
    <mergeCell ref="A18:K18"/>
    <mergeCell ref="C5:K5"/>
    <mergeCell ref="C6:K6"/>
    <mergeCell ref="C7:K7"/>
    <mergeCell ref="C8:K8"/>
    <mergeCell ref="C14:K14"/>
    <mergeCell ref="C15:K15"/>
    <mergeCell ref="A19:K19"/>
    <mergeCell ref="I20:K20"/>
    <mergeCell ref="A21:A22"/>
    <mergeCell ref="B21:B22"/>
    <mergeCell ref="C21:D21"/>
    <mergeCell ref="E21:E22"/>
    <mergeCell ref="F21:G21"/>
    <mergeCell ref="H21:H22"/>
    <mergeCell ref="I21:J21"/>
    <mergeCell ref="K21:K22"/>
    <mergeCell ref="A620:K620"/>
    <mergeCell ref="A621:K621"/>
    <mergeCell ref="A20:B20"/>
    <mergeCell ref="C20:E20"/>
    <mergeCell ref="F20:H20"/>
    <mergeCell ref="A30:B30"/>
    <mergeCell ref="A84:K84"/>
    <mergeCell ref="A87:B87"/>
    <mergeCell ref="C87:K87"/>
    <mergeCell ref="C536:K536"/>
    <mergeCell ref="A623:A624"/>
    <mergeCell ref="B623:B624"/>
    <mergeCell ref="A542:K542"/>
    <mergeCell ref="A543:K543"/>
    <mergeCell ref="A544:K544"/>
    <mergeCell ref="A545:B545"/>
    <mergeCell ref="C545:E545"/>
    <mergeCell ref="F545:H545"/>
    <mergeCell ref="A964:B964"/>
    <mergeCell ref="C964:E964"/>
    <mergeCell ref="F964:H964"/>
    <mergeCell ref="C952:K952"/>
    <mergeCell ref="C953:K953"/>
    <mergeCell ref="C957:K957"/>
    <mergeCell ref="C959:K959"/>
    <mergeCell ref="C960:K960"/>
    <mergeCell ref="A961:K961"/>
    <mergeCell ref="C538:K538"/>
    <mergeCell ref="E546:E547"/>
    <mergeCell ref="I545:K545"/>
    <mergeCell ref="K546:K547"/>
    <mergeCell ref="C540:K540"/>
    <mergeCell ref="C541:K541"/>
    <mergeCell ref="C539:K539"/>
    <mergeCell ref="C546:D546"/>
    <mergeCell ref="C533:K533"/>
    <mergeCell ref="C534:K534"/>
    <mergeCell ref="C535:K535"/>
    <mergeCell ref="C537:K537"/>
    <mergeCell ref="C760:K760"/>
    <mergeCell ref="C615:K615"/>
    <mergeCell ref="A619:K619"/>
    <mergeCell ref="C616:K616"/>
    <mergeCell ref="C617:K617"/>
    <mergeCell ref="C618:K618"/>
    <mergeCell ref="K623:K624"/>
    <mergeCell ref="F623:G623"/>
    <mergeCell ref="H623:H624"/>
    <mergeCell ref="A967:A968"/>
    <mergeCell ref="A559:A561"/>
    <mergeCell ref="A562:B562"/>
    <mergeCell ref="A625:A635"/>
    <mergeCell ref="A564:B564"/>
    <mergeCell ref="A690:B690"/>
    <mergeCell ref="A699:B699"/>
    <mergeCell ref="A677:B677"/>
    <mergeCell ref="C677:K677"/>
    <mergeCell ref="F965:G965"/>
    <mergeCell ref="H965:H966"/>
    <mergeCell ref="I965:J965"/>
    <mergeCell ref="C682:K682"/>
    <mergeCell ref="C683:K683"/>
    <mergeCell ref="C684:K684"/>
    <mergeCell ref="C679:K679"/>
    <mergeCell ref="A691:A692"/>
    <mergeCell ref="A969:B969"/>
    <mergeCell ref="A637:B637"/>
    <mergeCell ref="A639:K639"/>
    <mergeCell ref="A640:A644"/>
    <mergeCell ref="A646:A651"/>
    <mergeCell ref="C680:K680"/>
    <mergeCell ref="A674:K674"/>
    <mergeCell ref="H676:K676"/>
    <mergeCell ref="A655:B655"/>
    <mergeCell ref="C958:K958"/>
    <mergeCell ref="A327:A333"/>
    <mergeCell ref="A379:A388"/>
    <mergeCell ref="A390:A394"/>
    <mergeCell ref="A335:A349"/>
    <mergeCell ref="A351:A354"/>
    <mergeCell ref="A399:K399"/>
    <mergeCell ref="A397:B397"/>
    <mergeCell ref="C685:K685"/>
    <mergeCell ref="C688:K688"/>
    <mergeCell ref="A400:A403"/>
    <mergeCell ref="A405:A407"/>
    <mergeCell ref="C691:D691"/>
    <mergeCell ref="E691:E692"/>
    <mergeCell ref="F691:G691"/>
    <mergeCell ref="C686:K686"/>
    <mergeCell ref="A678:B678"/>
    <mergeCell ref="C678:K678"/>
    <mergeCell ref="A554:A557"/>
    <mergeCell ref="A430:B430"/>
    <mergeCell ref="I690:K690"/>
    <mergeCell ref="A548:A552"/>
    <mergeCell ref="A439:B439"/>
    <mergeCell ref="A546:A547"/>
    <mergeCell ref="B546:B547"/>
    <mergeCell ref="C690:E690"/>
    <mergeCell ref="F690:H690"/>
    <mergeCell ref="B441:K441"/>
    <mergeCell ref="C681:K681"/>
    <mergeCell ref="A653:B653"/>
    <mergeCell ref="A422:B422"/>
    <mergeCell ref="A424:K424"/>
    <mergeCell ref="A425:A428"/>
    <mergeCell ref="C687:K687"/>
    <mergeCell ref="F546:G546"/>
    <mergeCell ref="C613:K613"/>
    <mergeCell ref="C614:K614"/>
    <mergeCell ref="C622:E622"/>
    <mergeCell ref="F622:H622"/>
    <mergeCell ref="I622:K622"/>
    <mergeCell ref="B263:K263"/>
    <mergeCell ref="B125:K125"/>
    <mergeCell ref="A121:A125"/>
    <mergeCell ref="B119:K119"/>
    <mergeCell ref="B121:K121"/>
    <mergeCell ref="C157:K157"/>
    <mergeCell ref="C158:K158"/>
    <mergeCell ref="C159:K159"/>
    <mergeCell ref="C160:K160"/>
    <mergeCell ref="C161:K161"/>
    <mergeCell ref="B566:K566"/>
    <mergeCell ref="B657:K657"/>
    <mergeCell ref="B701:K701"/>
    <mergeCell ref="H691:H692"/>
    <mergeCell ref="I691:J691"/>
    <mergeCell ref="C612:K612"/>
    <mergeCell ref="I623:J623"/>
    <mergeCell ref="E623:E624"/>
    <mergeCell ref="A689:K689"/>
    <mergeCell ref="K691:K692"/>
    <mergeCell ref="C532:K532"/>
    <mergeCell ref="B703:K703"/>
    <mergeCell ref="B973:K973"/>
    <mergeCell ref="A753:K753"/>
    <mergeCell ref="H755:K755"/>
    <mergeCell ref="A756:B756"/>
    <mergeCell ref="C756:K756"/>
    <mergeCell ref="A757:B757"/>
    <mergeCell ref="C757:K757"/>
    <mergeCell ref="C758:K758"/>
    <mergeCell ref="F771:H771"/>
    <mergeCell ref="I771:K771"/>
    <mergeCell ref="C759:K759"/>
    <mergeCell ref="C761:K761"/>
    <mergeCell ref="C762:K762"/>
    <mergeCell ref="C763:K763"/>
    <mergeCell ref="C764:K764"/>
    <mergeCell ref="C765:K765"/>
    <mergeCell ref="E772:E773"/>
    <mergeCell ref="F772:G772"/>
    <mergeCell ref="H772:H773"/>
    <mergeCell ref="C766:K766"/>
    <mergeCell ref="C767:K767"/>
    <mergeCell ref="A768:K768"/>
    <mergeCell ref="A769:K769"/>
    <mergeCell ref="A770:K770"/>
    <mergeCell ref="A771:B771"/>
    <mergeCell ref="C771:E771"/>
    <mergeCell ref="I772:J772"/>
    <mergeCell ref="K772:K773"/>
    <mergeCell ref="A774:A779"/>
    <mergeCell ref="A781:A794"/>
    <mergeCell ref="A801:K801"/>
    <mergeCell ref="A796:A798"/>
    <mergeCell ref="A799:B799"/>
    <mergeCell ref="A772:A773"/>
    <mergeCell ref="B772:B773"/>
    <mergeCell ref="C772:D772"/>
    <mergeCell ref="A859:A862"/>
    <mergeCell ref="A864:A866"/>
    <mergeCell ref="A867:B867"/>
    <mergeCell ref="A802:A816"/>
    <mergeCell ref="A830:A833"/>
    <mergeCell ref="A835:A844"/>
    <mergeCell ref="A846:A849"/>
    <mergeCell ref="A818:A828"/>
    <mergeCell ref="A850:B850"/>
    <mergeCell ref="A852:K852"/>
    <mergeCell ref="A881:A883"/>
    <mergeCell ref="A896:K896"/>
    <mergeCell ref="A897:A900"/>
    <mergeCell ref="A928:B928"/>
    <mergeCell ref="A918:K918"/>
    <mergeCell ref="A919:A921"/>
    <mergeCell ref="A923:B923"/>
    <mergeCell ref="A925:B925"/>
    <mergeCell ref="A908:B908"/>
    <mergeCell ref="I928:K928"/>
    <mergeCell ref="A869:B869"/>
    <mergeCell ref="A871:K871"/>
    <mergeCell ref="A872:A875"/>
    <mergeCell ref="A853:A857"/>
    <mergeCell ref="A927:K927"/>
    <mergeCell ref="A894:B894"/>
    <mergeCell ref="A910:K910"/>
    <mergeCell ref="A911:A914"/>
    <mergeCell ref="A916:B916"/>
    <mergeCell ref="A877:A879"/>
    <mergeCell ref="F929:G929"/>
    <mergeCell ref="C928:E928"/>
    <mergeCell ref="F928:H928"/>
    <mergeCell ref="A902:A906"/>
    <mergeCell ref="A885:A887"/>
    <mergeCell ref="A889:A892"/>
    <mergeCell ref="B941:K941"/>
    <mergeCell ref="H929:H930"/>
    <mergeCell ref="I929:J929"/>
    <mergeCell ref="K929:K930"/>
    <mergeCell ref="A935:B935"/>
    <mergeCell ref="A937:B937"/>
    <mergeCell ref="B939:K939"/>
    <mergeCell ref="A929:A930"/>
    <mergeCell ref="C929:D929"/>
    <mergeCell ref="E929:E930"/>
    <mergeCell ref="A1620:A1625"/>
    <mergeCell ref="A1524:B1524"/>
    <mergeCell ref="A1526:K1526"/>
    <mergeCell ref="A1527:K1527"/>
    <mergeCell ref="C1618:D1618"/>
    <mergeCell ref="E1618:E1619"/>
    <mergeCell ref="F1618:G1618"/>
    <mergeCell ref="H1618:H1619"/>
    <mergeCell ref="I1618:J1618"/>
    <mergeCell ref="K1618:K1619"/>
    <mergeCell ref="A1528:A1530"/>
    <mergeCell ref="A1531:B1531"/>
    <mergeCell ref="A1618:A1619"/>
    <mergeCell ref="B1618:B1619"/>
    <mergeCell ref="A1533:K1533"/>
    <mergeCell ref="A1534:A1536"/>
    <mergeCell ref="A1537:B1537"/>
    <mergeCell ref="I1617:K1617"/>
    <mergeCell ref="A1540:A1542"/>
    <mergeCell ref="C1607:K1607"/>
    <mergeCell ref="A1617:B1617"/>
    <mergeCell ref="C1617:E1617"/>
    <mergeCell ref="F1617:H1617"/>
    <mergeCell ref="A1616:K1616"/>
    <mergeCell ref="C1603:K1603"/>
    <mergeCell ref="A1602:B1602"/>
    <mergeCell ref="C1602:K1602"/>
    <mergeCell ref="C1613:K1613"/>
    <mergeCell ref="A1588:B1588"/>
    <mergeCell ref="A1590:B1590"/>
    <mergeCell ref="A1592:B1592"/>
    <mergeCell ref="A1599:K1599"/>
    <mergeCell ref="H1601:K1601"/>
    <mergeCell ref="A1545:B1545"/>
    <mergeCell ref="A1547:K1547"/>
    <mergeCell ref="A1548:A1550"/>
    <mergeCell ref="A1582:B1582"/>
    <mergeCell ref="A1575:A1577"/>
    <mergeCell ref="A1558:K1558"/>
    <mergeCell ref="A1559:K1559"/>
    <mergeCell ref="A1560:A1562"/>
    <mergeCell ref="A1563:B1563"/>
    <mergeCell ref="A1565:K1565"/>
    <mergeCell ref="C1612:K1612"/>
    <mergeCell ref="C1604:K1604"/>
    <mergeCell ref="C1605:K1605"/>
    <mergeCell ref="C1608:K1608"/>
    <mergeCell ref="C1609:K1609"/>
    <mergeCell ref="A1543:B1543"/>
    <mergeCell ref="A1539:K1539"/>
    <mergeCell ref="A1579:A1581"/>
    <mergeCell ref="A1566:A1568"/>
    <mergeCell ref="A1552:A1554"/>
    <mergeCell ref="A1569:B1569"/>
    <mergeCell ref="A1571:B1571"/>
    <mergeCell ref="A1556:B1556"/>
    <mergeCell ref="A1573:K1573"/>
    <mergeCell ref="A1574:K1574"/>
    <mergeCell ref="A1584:K1584"/>
    <mergeCell ref="A1585:A1587"/>
    <mergeCell ref="A1704:K1704"/>
    <mergeCell ref="A1705:K1705"/>
    <mergeCell ref="C1606:K1606"/>
    <mergeCell ref="A1603:B1603"/>
    <mergeCell ref="A1614:K1614"/>
    <mergeCell ref="A1615:K1615"/>
    <mergeCell ref="C1610:K1610"/>
    <mergeCell ref="C1611:K1611"/>
    <mergeCell ref="A1706:A1711"/>
    <mergeCell ref="A1713:A1718"/>
    <mergeCell ref="A1720:A1725"/>
    <mergeCell ref="A1727:A1732"/>
    <mergeCell ref="A1733:B1733"/>
    <mergeCell ref="A1735:K1735"/>
    <mergeCell ref="A1736:A1741"/>
    <mergeCell ref="A1742:B1742"/>
    <mergeCell ref="A1744:K1744"/>
    <mergeCell ref="A1745:A1750"/>
    <mergeCell ref="A1751:B1751"/>
    <mergeCell ref="A1753:K1753"/>
    <mergeCell ref="A1754:A1759"/>
    <mergeCell ref="A1760:B1760"/>
    <mergeCell ref="A1762:K1762"/>
    <mergeCell ref="A1763:A1768"/>
    <mergeCell ref="A1769:B1769"/>
    <mergeCell ref="A1771:B1771"/>
    <mergeCell ref="A1773:K1773"/>
    <mergeCell ref="A1774:A1779"/>
    <mergeCell ref="A1781:A1785"/>
    <mergeCell ref="A1787:A1791"/>
    <mergeCell ref="A1793:A1797"/>
    <mergeCell ref="A1799:A1803"/>
    <mergeCell ref="A1805:A1810"/>
    <mergeCell ref="A1812:B1812"/>
    <mergeCell ref="A1814:K1814"/>
    <mergeCell ref="A1815:K1815"/>
    <mergeCell ref="A1816:A1821"/>
    <mergeCell ref="A1823:A1828"/>
    <mergeCell ref="A1840:B1840"/>
    <mergeCell ref="A1842:B1842"/>
    <mergeCell ref="A1829:B1829"/>
    <mergeCell ref="A1831:K1831"/>
    <mergeCell ref="A1832:A1837"/>
    <mergeCell ref="A1838:B1838"/>
  </mergeCells>
  <printOptions horizontalCentered="1"/>
  <pageMargins left="0.15748031496062992" right="0.15748031496062992" top="0.3937007874015748" bottom="0.6692913385826772" header="0.5118110236220472" footer="0.5118110236220472"/>
  <pageSetup horizontalDpi="300" verticalDpi="300" orientation="portrait" paperSize="9" scale="60" r:id="rId1"/>
  <headerFooter alignWithMargins="0">
    <oddFooter>&amp;CSayfa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Yatırım-İMİ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Zekayi SAĞLAM</dc:creator>
  <cp:keywords/>
  <dc:description/>
  <cp:lastModifiedBy>useR</cp:lastModifiedBy>
  <cp:lastPrinted>2012-05-17T07:14:51Z</cp:lastPrinted>
  <dcterms:created xsi:type="dcterms:W3CDTF">2000-07-06T05:43:41Z</dcterms:created>
  <dcterms:modified xsi:type="dcterms:W3CDTF">2014-05-20T07:58:03Z</dcterms:modified>
  <cp:category/>
  <cp:version/>
  <cp:contentType/>
  <cp:contentStatus/>
</cp:coreProperties>
</file>